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4"/>
  </bookViews>
  <sheets>
    <sheet name="бажарилиши" sheetId="1" r:id="rId1"/>
    <sheet name="Umumiy " sheetId="2" r:id="rId2"/>
    <sheet name="Ўқиётганлар йўналишлар" sheetId="3" r:id="rId3"/>
    <sheet name="Муассаса тури бўйича" sheetId="4" r:id="rId4"/>
    <sheet name="Xotin qizlar " sheetId="5" r:id="rId5"/>
  </sheets>
  <definedNames>
    <definedName name="_xlnm.Print_Titles" localSheetId="3">'Муассаса тури бўйича'!$B:$B</definedName>
    <definedName name="_xlnm.Print_Titles" localSheetId="2">'Ўқиётганлар йўналишлар'!$C:$C</definedName>
    <definedName name="_xlnm.Print_Area" localSheetId="0">'бажарилиши'!$A$1:$M$20</definedName>
    <definedName name="_xlnm.Print_Area" localSheetId="3">'Муассаса тури бўйича'!$A$1:$AB$19</definedName>
    <definedName name="_xlnm.Print_Area" localSheetId="2">'Ўқиётганлар йўналишлар'!$B$1:$CH$18</definedName>
  </definedNames>
  <calcPr fullCalcOnLoad="1"/>
</workbook>
</file>

<file path=xl/sharedStrings.xml><?xml version="1.0" encoding="utf-8"?>
<sst xmlns="http://schemas.openxmlformats.org/spreadsheetml/2006/main" count="255" uniqueCount="180">
  <si>
    <t>Хоразм вилояти</t>
  </si>
  <si>
    <t>Хонқа тумани</t>
  </si>
  <si>
    <t>Oshpaz-qandolatchi</t>
  </si>
  <si>
    <t>Тупроққалъа</t>
  </si>
  <si>
    <t>Tikuvchi</t>
  </si>
  <si>
    <t>Хива тумани</t>
  </si>
  <si>
    <t>Sartaroshlik (erkaklar sartaroshi)</t>
  </si>
  <si>
    <t>Sartaroshlik (ayollar sartaroshi)</t>
  </si>
  <si>
    <t>Гурлан тумани</t>
  </si>
  <si>
    <t>Yosh bolalar uchun enaga, tarbiyachi yordamchisi</t>
  </si>
  <si>
    <t>Янгибозор тумани</t>
  </si>
  <si>
    <t>Янгиариқ туман</t>
  </si>
  <si>
    <t>Kran mashinisti (kranchi)</t>
  </si>
  <si>
    <t>Урганч шаҳар</t>
  </si>
  <si>
    <t>Payvandlovchi</t>
  </si>
  <si>
    <t>Oshpaz</t>
  </si>
  <si>
    <t>Kompyuter dizayni dasturlari arxitektura proyekt dasturlari (3D Max, AutoCAD)</t>
  </si>
  <si>
    <t>Шовот тумани</t>
  </si>
  <si>
    <t>Қўшкўпир т</t>
  </si>
  <si>
    <t>Хива шаҳар</t>
  </si>
  <si>
    <t>Buxgalteriya</t>
  </si>
  <si>
    <t>Урганч тумани</t>
  </si>
  <si>
    <t>Боғот тумани</t>
  </si>
  <si>
    <t>Kompyuter operatori</t>
  </si>
  <si>
    <t>Elektrik/elektromontyor</t>
  </si>
  <si>
    <t>Elektrogazpayvandchi</t>
  </si>
  <si>
    <t>Po'lat va temir beton konstruksiyalar montajchisi</t>
  </si>
  <si>
    <t>Хозарасп тумани</t>
  </si>
  <si>
    <t>Mayda haykaltaroshlik buyumlari</t>
  </si>
  <si>
    <t>Milliy liboslar tayyorlash</t>
  </si>
  <si>
    <t>Uqalovchi</t>
  </si>
  <si>
    <t>Zamonaviy pardalar tikuvchi va dizayneri</t>
  </si>
  <si>
    <t>Gul bosilgan gazlamalar va chokli buyumlar</t>
  </si>
  <si>
    <t>Ёшлар (30 ёшгача)</t>
  </si>
  <si>
    <t>Жами бандлиги таъминланганлар</t>
  </si>
  <si>
    <t>Эркак</t>
  </si>
  <si>
    <t xml:space="preserve">Жами Ўқишни тугатганлар </t>
  </si>
  <si>
    <t>Мурожаат қилганлар</t>
  </si>
  <si>
    <t>Aёл</t>
  </si>
  <si>
    <t>Худуд номи</t>
  </si>
  <si>
    <t>т/р</t>
  </si>
  <si>
    <t>%</t>
  </si>
  <si>
    <t>Kosmetolog</t>
  </si>
  <si>
    <t>Payvandlovchi (Elektr-gaz, argon)</t>
  </si>
  <si>
    <t xml:space="preserve">Жами </t>
  </si>
  <si>
    <t>Хоразм вилоятида йўналишлар кесимида касб-ҳунарга ўқиётганлар тўғрисида маълумот</t>
  </si>
  <si>
    <t>Шундан</t>
  </si>
  <si>
    <t>Муассаса тури бўйича (жами)</t>
  </si>
  <si>
    <t>Улардан</t>
  </si>
  <si>
    <t>Дафтардагилар (жами)</t>
  </si>
  <si>
    <t>Ишсиз (стипендияли)</t>
  </si>
  <si>
    <t>Иш қидирувчи (стипенди...</t>
  </si>
  <si>
    <t>Йўлланма берилган</t>
  </si>
  <si>
    <t>Ариза берувчи рад этди</t>
  </si>
  <si>
    <t>Ўқишдан четлаштирилган</t>
  </si>
  <si>
    <t>Ўқиш жараёни бошланган</t>
  </si>
  <si>
    <t>Ўқишни тугатган</t>
  </si>
  <si>
    <t>Ёшлар</t>
  </si>
  <si>
    <t>Устоз-шогирд</t>
  </si>
  <si>
    <t>Вазирлик тизимидаги</t>
  </si>
  <si>
    <t>Вазирлик тимизида бўлм...</t>
  </si>
  <si>
    <t>Нодавлат таълим муасса...</t>
  </si>
  <si>
    <t>Темир дафтар</t>
  </si>
  <si>
    <t>Ёшлар дафтари</t>
  </si>
  <si>
    <t>Аёллар дафтари</t>
  </si>
  <si>
    <t xml:space="preserve">Жами ёшлар (30 ёшгача) </t>
  </si>
  <si>
    <t xml:space="preserve">Натижа бўйича (жами) </t>
  </si>
  <si>
    <t>Ёшлар                        (30 ёшгача)</t>
  </si>
  <si>
    <t>Жами</t>
  </si>
  <si>
    <t>Касб-ҳунарга ўқитилаётганлар тўғрисида маълумот</t>
  </si>
  <si>
    <t>амалда</t>
  </si>
  <si>
    <t>Ишга жойлаштирилганлар</t>
  </si>
  <si>
    <t>Ўзини ўзи банд қилганлар</t>
  </si>
  <si>
    <t>ЯТТ сифатида рўйхатдан ўтганлар</t>
  </si>
  <si>
    <t>Субсидия олганлар</t>
  </si>
  <si>
    <t>Таълим йўналиши</t>
  </si>
  <si>
    <t>Elektromontajchi (elektrik)</t>
  </si>
  <si>
    <t>Buxgalter (o'rta malakali)</t>
  </si>
  <si>
    <t>Elektrpayvandchi</t>
  </si>
  <si>
    <t>Avtomobillarni ta'mirlash va TXK (avtoelektrik)</t>
  </si>
  <si>
    <t>Betonchi (monolitchi, armaturachi, opalubkachi)</t>
  </si>
  <si>
    <t>Bolalar massajchisi</t>
  </si>
  <si>
    <t>Elektrik</t>
  </si>
  <si>
    <t>Massajchi</t>
  </si>
  <si>
    <t>Neyl-stilist</t>
  </si>
  <si>
    <t>Payvandlash ishlari ustasi</t>
  </si>
  <si>
    <t>Esdalik buyumlari</t>
  </si>
  <si>
    <t xml:space="preserve"> %</t>
  </si>
  <si>
    <t>Хоразм вилоят Бандлик бош бошқармаси бошлиғи ўринбосари:</t>
  </si>
  <si>
    <t>Йиллик режа</t>
  </si>
  <si>
    <t>Т/Р</t>
  </si>
  <si>
    <t xml:space="preserve">                       Хоразм вилоятида касб-ҳунарга ўқитилаётган фуқаролар тўғрисида маълумот</t>
  </si>
  <si>
    <t>Kompyuter texnigi</t>
  </si>
  <si>
    <t>Avtomobillarni ta'mirlash va TXK (kuzov-motor)</t>
  </si>
  <si>
    <t>Avtoservis xizmat ko'rsatish (motorist + xodovshik, kuzov ta'mirlovchi )</t>
  </si>
  <si>
    <t>Baliqchilik</t>
  </si>
  <si>
    <t>Kichik rahm-shavqat hamshirasi (nemis tili bilimiga ega bo'lgan)</t>
  </si>
  <si>
    <t>Avtomobillarni ta’mirlash va ularga texnik xizmat ko’rsatish bo’yicha texnik-mexanik</t>
  </si>
  <si>
    <t>Duradgorlik va pollarni terish</t>
  </si>
  <si>
    <t>Axborot-kommunikasion texnologiyalar</t>
  </si>
  <si>
    <t>Elektromontyor</t>
  </si>
  <si>
    <t>Gazpayvandchi</t>
  </si>
  <si>
    <t>Santexnika ishlari ustasi</t>
  </si>
  <si>
    <t>Bo'yoqchi-bezakchi</t>
  </si>
  <si>
    <t>Duradgor (Pol usti qoplamalarini teruvchi)</t>
  </si>
  <si>
    <t>Elektr texnikalarini montaj qilish va sozlash texnigi</t>
  </si>
  <si>
    <t>Elektrotexnika, elektronika va avtomatlashtirish</t>
  </si>
  <si>
    <t>Gipsakartonga ishlov berish ustasi</t>
  </si>
  <si>
    <t>Gipsokarton montajchisi</t>
  </si>
  <si>
    <t>Kompyuter tizimlari texnigi</t>
  </si>
  <si>
    <t>Mashinasozlik texnologiyasi, mashinasozlik ishlab chikarish jixozlari va ularni avtomatlashtirish</t>
  </si>
  <si>
    <t>Mexmonxona xizmati</t>
  </si>
  <si>
    <t>Qandolatchi</t>
  </si>
  <si>
    <t>Qariyalarni parvarishlovchi (yapon tili bilimiga ega bo'lgan)</t>
  </si>
  <si>
    <t>Qishloq xo'jaligi ishchisi (yapon tili bilimiga ega bo'lgan)</t>
  </si>
  <si>
    <t>A, B, C, D toifali traktorchi mashinist</t>
  </si>
  <si>
    <t>Yosh bolalar uchun enaga va keksalarni parvarishlovchi mutaxassis</t>
  </si>
  <si>
    <t>Zargarlik buyumlari bo'yicha usta</t>
  </si>
  <si>
    <t>Qo'lda gilam to'qish</t>
  </si>
  <si>
    <t>Milliy poyabzal tayyorlash</t>
  </si>
  <si>
    <t>Bosh kiyimlar tayyorlash</t>
  </si>
  <si>
    <t>Yog'och o'ymakorligi</t>
  </si>
  <si>
    <t>Kashtachilik</t>
  </si>
  <si>
    <t>Novdalardan buyumlar to‘qish</t>
  </si>
  <si>
    <t>Surdotarjimon</t>
  </si>
  <si>
    <t>Bino pardozi(malyar) ishi</t>
  </si>
  <si>
    <t>Qo'lda gazlamalar to'qish</t>
  </si>
  <si>
    <t>Жами касбга тайёрлашга жалб қилинганлар</t>
  </si>
  <si>
    <t>Меҳнат мухожирлари</t>
  </si>
  <si>
    <t>Муассаса тури бўйича</t>
  </si>
  <si>
    <t>Натижа бўйича</t>
  </si>
  <si>
    <t>Иш қидирувчи (стипендиясиз)</t>
  </si>
  <si>
    <t>Вазирлик тимизида бўлмаган давлат муассасаларда</t>
  </si>
  <si>
    <t>Нодавлат таълим муассасаси</t>
  </si>
  <si>
    <t>Хива шахар</t>
  </si>
  <si>
    <t>Дафтарда-гилар (жами)</t>
  </si>
  <si>
    <t>Касбга тайёрлашга юборилган-лардан ногиронлар</t>
  </si>
  <si>
    <t>№</t>
  </si>
  <si>
    <t>Шаҳар, тууман номи</t>
  </si>
  <si>
    <t>Axborot texnologiyalari</t>
  </si>
  <si>
    <t>Santexnik-chilangar</t>
  </si>
  <si>
    <t>Stropalchi (kran mashinisti yordamchisi)</t>
  </si>
  <si>
    <t>Suvoqchi, bo'yoqchi</t>
  </si>
  <si>
    <t>Ekskovator mashinisti</t>
  </si>
  <si>
    <t>I-klass traktor-mashinisti</t>
  </si>
  <si>
    <t>II-klass traktor-mashinisti</t>
  </si>
  <si>
    <t>III-klass traktor-mashinisti</t>
  </si>
  <si>
    <t>Kasb-hunarga o‘qitilgan xotin-qizlar to‘g‘risida maʼlumot</t>
  </si>
  <si>
    <t>2-jadval</t>
  </si>
  <si>
    <t>T/r</t>
  </si>
  <si>
    <t>Hudud nomi</t>
  </si>
  <si>
    <t>Yillik reja</t>
  </si>
  <si>
    <t>Amalda</t>
  </si>
  <si>
    <t>O‘qishni tugatgan</t>
  </si>
  <si>
    <t>Bandligi taʼminlangan</t>
  </si>
  <si>
    <t>Shundan</t>
  </si>
  <si>
    <t>Ishga joylashtirilgan</t>
  </si>
  <si>
    <t>O‘zini o‘zi band qilgan</t>
  </si>
  <si>
    <t>YATT sifatida ro‘yxatdan o‘tgan</t>
  </si>
  <si>
    <t>Subsidiya olgan</t>
  </si>
  <si>
    <t>А</t>
  </si>
  <si>
    <t>Xorazm viloyati</t>
  </si>
  <si>
    <t>Urganch shahar</t>
  </si>
  <si>
    <t>Xiva shahar</t>
  </si>
  <si>
    <t>Bog'ot tumani</t>
  </si>
  <si>
    <t>Gurlan tumani</t>
  </si>
  <si>
    <t>Qo'shko'pir tumani</t>
  </si>
  <si>
    <t>Tuproqqal'a tumani</t>
  </si>
  <si>
    <t>Urganch tumani</t>
  </si>
  <si>
    <t>Xiva tumani</t>
  </si>
  <si>
    <t>Hazorasp tumani</t>
  </si>
  <si>
    <t>Xonqa tumani</t>
  </si>
  <si>
    <t>Shovot tumani</t>
  </si>
  <si>
    <t>Yangiariq tumani</t>
  </si>
  <si>
    <t>Yangibozor tumani</t>
  </si>
  <si>
    <t>Январь-ноябрь режа</t>
  </si>
  <si>
    <t>2023 йил январь-ноябрь ойларида касб-ҳунарга ўқитилганлар тўғрисида МАЪЛУМОТ</t>
  </si>
  <si>
    <t>Тупроққалъа тумани</t>
  </si>
  <si>
    <t>Қўшкўпир тумани</t>
  </si>
  <si>
    <t xml:space="preserve">Yanvar-noyabr oyi rejasi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</si>
</sst>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00"/>
    <numFmt numFmtId="166" formatCode="0.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101">
    <font>
      <sz val="12"/>
      <color rgb="FF000000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56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56"/>
      <name val="Times New Roman"/>
      <family val="1"/>
    </font>
    <font>
      <b/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56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5"/>
      <color indexed="56"/>
      <name val="Times New Roman"/>
      <family val="1"/>
    </font>
    <font>
      <b/>
      <sz val="15"/>
      <color indexed="8"/>
      <name val="Times New Roman"/>
      <family val="1"/>
    </font>
    <font>
      <sz val="15"/>
      <color indexed="56"/>
      <name val="Times New Roman"/>
      <family val="1"/>
    </font>
    <font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u val="single"/>
      <sz val="12"/>
      <color indexed="30"/>
      <name val="Calibri"/>
      <family val="2"/>
    </font>
    <font>
      <u val="single"/>
      <sz val="12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rgb="FF000000"/>
      <name val="Times New Roman"/>
      <family val="1"/>
    </font>
    <font>
      <i/>
      <sz val="14"/>
      <color theme="1"/>
      <name val="Times New Roman"/>
      <family val="1"/>
    </font>
    <font>
      <b/>
      <sz val="11"/>
      <color rgb="FF000000"/>
      <name val="Calibri"/>
      <family val="2"/>
    </font>
    <font>
      <b/>
      <sz val="14"/>
      <color theme="1"/>
      <name val="Times New Roman"/>
      <family val="1"/>
    </font>
    <font>
      <sz val="16"/>
      <color rgb="FF002060"/>
      <name val="Times New Roman"/>
      <family val="1"/>
    </font>
    <font>
      <b/>
      <sz val="16"/>
      <color theme="1"/>
      <name val="Times New Roman"/>
      <family val="1"/>
    </font>
    <font>
      <b/>
      <sz val="14"/>
      <color rgb="FF002060"/>
      <name val="Times New Roman"/>
      <family val="1"/>
    </font>
    <font>
      <b/>
      <i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00206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6"/>
      <color rgb="FF000000"/>
      <name val="Times New Roman"/>
      <family val="1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sz val="15"/>
      <color rgb="FF002060"/>
      <name val="Times New Roman"/>
      <family val="1"/>
    </font>
    <font>
      <b/>
      <sz val="15"/>
      <color theme="1"/>
      <name val="Times New Roman"/>
      <family val="1"/>
    </font>
    <font>
      <sz val="15"/>
      <color rgb="FF002060"/>
      <name val="Times New Roman"/>
      <family val="1"/>
    </font>
    <font>
      <sz val="15"/>
      <color rgb="FF000000"/>
      <name val="Times New Roman"/>
      <family val="1"/>
    </font>
    <font>
      <sz val="15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7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9" fillId="0" borderId="10" xfId="0" applyFont="1" applyBorder="1" applyAlignment="1">
      <alignment horizontal="center" vertical="center" wrapText="1"/>
    </xf>
    <xf numFmtId="0" fontId="68" fillId="0" borderId="0" xfId="0" applyFont="1" applyAlignment="1">
      <alignment/>
    </xf>
    <xf numFmtId="0" fontId="0" fillId="33" borderId="0" xfId="0" applyFill="1" applyAlignment="1">
      <alignment/>
    </xf>
    <xf numFmtId="0" fontId="70" fillId="0" borderId="0" xfId="0" applyFont="1" applyAlignment="1">
      <alignment/>
    </xf>
    <xf numFmtId="164" fontId="2" fillId="33" borderId="10" xfId="53" applyNumberFormat="1" applyFont="1" applyFill="1" applyBorder="1" applyAlignment="1">
      <alignment horizontal="center" vertical="center" wrapText="1"/>
      <protection/>
    </xf>
    <xf numFmtId="164" fontId="71" fillId="33" borderId="10" xfId="53" applyNumberFormat="1" applyFont="1" applyFill="1" applyBorder="1" applyAlignment="1">
      <alignment horizontal="center" vertical="center" wrapText="1"/>
      <protection/>
    </xf>
    <xf numFmtId="164" fontId="71" fillId="33" borderId="10" xfId="0" applyNumberFormat="1" applyFont="1" applyFill="1" applyBorder="1" applyAlignment="1">
      <alignment horizontal="center" vertical="center"/>
    </xf>
    <xf numFmtId="0" fontId="72" fillId="0" borderId="10" xfId="54" applyFont="1" applyBorder="1" applyAlignment="1">
      <alignment horizontal="center" vertical="center"/>
      <protection/>
    </xf>
    <xf numFmtId="0" fontId="73" fillId="0" borderId="11" xfId="0" applyFont="1" applyBorder="1" applyAlignment="1">
      <alignment horizontal="center" vertical="center" wrapText="1"/>
    </xf>
    <xf numFmtId="0" fontId="74" fillId="0" borderId="10" xfId="54" applyFont="1" applyBorder="1" applyAlignment="1">
      <alignment horizontal="center" vertical="center"/>
      <protection/>
    </xf>
    <xf numFmtId="0" fontId="75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73" fillId="0" borderId="0" xfId="0" applyFont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left" vertical="center" wrapText="1"/>
    </xf>
    <xf numFmtId="0" fontId="77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8" fillId="0" borderId="10" xfId="54" applyFont="1" applyBorder="1" applyAlignment="1">
      <alignment horizontal="center" vertical="center"/>
      <protection/>
    </xf>
    <xf numFmtId="0" fontId="79" fillId="0" borderId="10" xfId="0" applyFont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6" fillId="33" borderId="0" xfId="0" applyFont="1" applyFill="1" applyBorder="1" applyAlignment="1">
      <alignment horizontal="center" vertical="center" wrapText="1"/>
    </xf>
    <xf numFmtId="0" fontId="76" fillId="33" borderId="12" xfId="0" applyFont="1" applyFill="1" applyBorder="1" applyAlignment="1">
      <alignment horizontal="left" vertical="center" wrapText="1"/>
    </xf>
    <xf numFmtId="0" fontId="72" fillId="0" borderId="12" xfId="54" applyFont="1" applyBorder="1" applyAlignment="1">
      <alignment horizontal="center" vertical="center"/>
      <protection/>
    </xf>
    <xf numFmtId="0" fontId="81" fillId="0" borderId="12" xfId="0" applyFont="1" applyBorder="1" applyAlignment="1">
      <alignment horizontal="center" vertical="center" wrapText="1"/>
    </xf>
    <xf numFmtId="164" fontId="71" fillId="33" borderId="0" xfId="0" applyNumberFormat="1" applyFont="1" applyFill="1" applyBorder="1" applyAlignment="1">
      <alignment horizontal="center" vertical="center"/>
    </xf>
    <xf numFmtId="0" fontId="81" fillId="0" borderId="0" xfId="0" applyFont="1" applyBorder="1" applyAlignment="1">
      <alignment horizontal="center" vertical="center" wrapText="1"/>
    </xf>
    <xf numFmtId="164" fontId="71" fillId="33" borderId="0" xfId="53" applyNumberFormat="1" applyFont="1" applyFill="1" applyBorder="1" applyAlignment="1">
      <alignment horizontal="center" vertical="center" wrapText="1"/>
      <protection/>
    </xf>
    <xf numFmtId="0" fontId="82" fillId="0" borderId="10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84" fillId="0" borderId="11" xfId="0" applyFont="1" applyBorder="1" applyAlignment="1">
      <alignment horizontal="center" wrapText="1"/>
    </xf>
    <xf numFmtId="0" fontId="85" fillId="0" borderId="0" xfId="0" applyFont="1" applyAlignment="1">
      <alignment horizontal="center" vertical="center" wrapText="1"/>
    </xf>
    <xf numFmtId="0" fontId="83" fillId="0" borderId="0" xfId="0" applyFont="1" applyBorder="1" applyAlignment="1">
      <alignment vertical="center" wrapText="1"/>
    </xf>
    <xf numFmtId="0" fontId="84" fillId="0" borderId="0" xfId="0" applyFont="1" applyBorder="1" applyAlignment="1">
      <alignment horizontal="center" wrapText="1"/>
    </xf>
    <xf numFmtId="0" fontId="86" fillId="0" borderId="0" xfId="0" applyFont="1" applyAlignment="1">
      <alignment horizontal="center" vertical="center" wrapText="1"/>
    </xf>
    <xf numFmtId="0" fontId="87" fillId="2" borderId="10" xfId="0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5" fillId="0" borderId="0" xfId="0" applyFont="1" applyBorder="1" applyAlignment="1">
      <alignment vertical="center"/>
    </xf>
    <xf numFmtId="0" fontId="89" fillId="0" borderId="11" xfId="0" applyFont="1" applyBorder="1" applyAlignment="1">
      <alignment horizontal="left"/>
    </xf>
    <xf numFmtId="0" fontId="74" fillId="0" borderId="13" xfId="54" applyFont="1" applyFill="1" applyBorder="1" applyAlignment="1">
      <alignment horizontal="center" vertical="center"/>
      <protection/>
    </xf>
    <xf numFmtId="0" fontId="71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 wrapText="1"/>
    </xf>
    <xf numFmtId="0" fontId="74" fillId="0" borderId="14" xfId="54" applyFont="1" applyFill="1" applyBorder="1" applyAlignment="1">
      <alignment horizontal="center" vertical="center"/>
      <protection/>
    </xf>
    <xf numFmtId="0" fontId="71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85" fillId="8" borderId="10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92" fillId="0" borderId="0" xfId="0" applyFont="1" applyAlignment="1">
      <alignment/>
    </xf>
    <xf numFmtId="0" fontId="93" fillId="0" borderId="0" xfId="0" applyFont="1" applyAlignment="1">
      <alignment horizontal="right"/>
    </xf>
    <xf numFmtId="0" fontId="71" fillId="2" borderId="10" xfId="0" applyFont="1" applyFill="1" applyBorder="1" applyAlignment="1">
      <alignment horizontal="center" vertical="center" wrapText="1"/>
    </xf>
    <xf numFmtId="0" fontId="94" fillId="0" borderId="10" xfId="54" applyFont="1" applyBorder="1" applyAlignment="1">
      <alignment horizontal="center" vertical="center" shrinkToFit="1"/>
      <protection/>
    </xf>
    <xf numFmtId="164" fontId="95" fillId="33" borderId="10" xfId="0" applyNumberFormat="1" applyFont="1" applyFill="1" applyBorder="1" applyAlignment="1">
      <alignment horizontal="center" vertical="center" shrinkToFit="1"/>
    </xf>
    <xf numFmtId="0" fontId="96" fillId="0" borderId="10" xfId="54" applyFont="1" applyBorder="1" applyAlignment="1">
      <alignment horizontal="center" vertical="center" shrinkToFit="1"/>
      <protection/>
    </xf>
    <xf numFmtId="0" fontId="97" fillId="0" borderId="10" xfId="0" applyFont="1" applyBorder="1" applyAlignment="1">
      <alignment horizontal="center" vertical="center"/>
    </xf>
    <xf numFmtId="0" fontId="98" fillId="0" borderId="10" xfId="0" applyFont="1" applyBorder="1" applyAlignment="1">
      <alignment horizontal="center" vertical="center" wrapText="1"/>
    </xf>
    <xf numFmtId="0" fontId="88" fillId="0" borderId="15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83" fillId="33" borderId="10" xfId="0" applyFont="1" applyFill="1" applyBorder="1" applyAlignment="1">
      <alignment horizontal="center" vertical="center" wrapText="1"/>
    </xf>
    <xf numFmtId="0" fontId="85" fillId="8" borderId="10" xfId="0" applyFont="1" applyFill="1" applyBorder="1" applyAlignment="1">
      <alignment horizontal="center" vertical="center" wrapText="1"/>
    </xf>
    <xf numFmtId="0" fontId="83" fillId="0" borderId="11" xfId="0" applyFont="1" applyBorder="1" applyAlignment="1">
      <alignment horizontal="center"/>
    </xf>
    <xf numFmtId="0" fontId="91" fillId="0" borderId="16" xfId="0" applyFont="1" applyBorder="1" applyAlignment="1">
      <alignment horizontal="center" vertical="center" wrapText="1"/>
    </xf>
    <xf numFmtId="0" fontId="91" fillId="0" borderId="17" xfId="0" applyFont="1" applyBorder="1" applyAlignment="1">
      <alignment horizontal="center" vertical="center" wrapText="1"/>
    </xf>
    <xf numFmtId="0" fontId="88" fillId="0" borderId="15" xfId="0" applyFont="1" applyBorder="1" applyAlignment="1">
      <alignment horizontal="center" vertical="center" wrapText="1"/>
    </xf>
    <xf numFmtId="0" fontId="88" fillId="0" borderId="18" xfId="0" applyFont="1" applyBorder="1" applyAlignment="1">
      <alignment horizontal="center" vertical="center" wrapText="1"/>
    </xf>
    <xf numFmtId="0" fontId="88" fillId="0" borderId="16" xfId="0" applyFont="1" applyBorder="1" applyAlignment="1">
      <alignment horizontal="center" vertical="center" wrapText="1"/>
    </xf>
    <xf numFmtId="0" fontId="88" fillId="0" borderId="17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87" fillId="2" borderId="10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center" wrapText="1"/>
    </xf>
    <xf numFmtId="0" fontId="87" fillId="2" borderId="15" xfId="0" applyFont="1" applyFill="1" applyBorder="1" applyAlignment="1">
      <alignment horizontal="center" vertical="center" wrapText="1"/>
    </xf>
    <xf numFmtId="0" fontId="87" fillId="2" borderId="18" xfId="0" applyFont="1" applyFill="1" applyBorder="1" applyAlignment="1">
      <alignment horizontal="center" vertical="center" wrapText="1"/>
    </xf>
    <xf numFmtId="0" fontId="99" fillId="33" borderId="10" xfId="0" applyFont="1" applyFill="1" applyBorder="1" applyAlignment="1">
      <alignment horizontal="center" vertical="center" wrapText="1"/>
    </xf>
    <xf numFmtId="0" fontId="88" fillId="33" borderId="10" xfId="0" applyFont="1" applyFill="1" applyBorder="1" applyAlignment="1">
      <alignment horizontal="center" vertical="center" wrapText="1"/>
    </xf>
    <xf numFmtId="0" fontId="100" fillId="33" borderId="10" xfId="0" applyFont="1" applyFill="1" applyBorder="1" applyAlignment="1">
      <alignment horizontal="center" vertical="center" wrapText="1"/>
    </xf>
    <xf numFmtId="0" fontId="100" fillId="0" borderId="20" xfId="0" applyFont="1" applyBorder="1" applyAlignment="1">
      <alignment horizontal="center" vertical="center" wrapText="1"/>
    </xf>
    <xf numFmtId="0" fontId="100" fillId="0" borderId="12" xfId="0" applyFont="1" applyBorder="1" applyAlignment="1">
      <alignment horizontal="center" vertical="center" wrapText="1"/>
    </xf>
    <xf numFmtId="0" fontId="100" fillId="0" borderId="21" xfId="0" applyFont="1" applyBorder="1" applyAlignment="1">
      <alignment horizontal="center" vertical="center" wrapText="1"/>
    </xf>
    <xf numFmtId="0" fontId="100" fillId="0" borderId="22" xfId="0" applyFont="1" applyBorder="1" applyAlignment="1">
      <alignment horizontal="center" vertical="center" wrapText="1"/>
    </xf>
    <xf numFmtId="0" fontId="100" fillId="0" borderId="11" xfId="0" applyFont="1" applyBorder="1" applyAlignment="1">
      <alignment horizontal="center" vertical="center" wrapText="1"/>
    </xf>
    <xf numFmtId="0" fontId="100" fillId="0" borderId="23" xfId="0" applyFont="1" applyBorder="1" applyAlignment="1">
      <alignment horizontal="center" vertical="center" wrapText="1"/>
    </xf>
    <xf numFmtId="0" fontId="100" fillId="0" borderId="10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left" vertical="center" wrapText="1"/>
    </xf>
    <xf numFmtId="0" fontId="79" fillId="0" borderId="16" xfId="0" applyFont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left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21"/>
  <sheetViews>
    <sheetView view="pageBreakPreview" zoomScale="82" zoomScaleSheetLayoutView="82" zoomScalePageLayoutView="0" workbookViewId="0" topLeftCell="A1">
      <selection activeCell="D6" sqref="D6:D18"/>
    </sheetView>
  </sheetViews>
  <sheetFormatPr defaultColWidth="9.00390625" defaultRowHeight="15.75"/>
  <cols>
    <col min="1" max="1" width="5.875" style="0" customWidth="1"/>
    <col min="2" max="2" width="20.375" style="0" customWidth="1"/>
    <col min="3" max="3" width="9.75390625" style="0" customWidth="1"/>
    <col min="4" max="4" width="11.25390625" style="0" customWidth="1"/>
    <col min="5" max="5" width="8.75390625" style="0" customWidth="1"/>
    <col min="6" max="6" width="11.25390625" style="17" customWidth="1"/>
    <col min="7" max="7" width="12.375" style="0" customWidth="1"/>
    <col min="8" max="8" width="10.50390625" style="0" customWidth="1"/>
    <col min="9" max="9" width="8.125" style="17" customWidth="1"/>
    <col min="10" max="12" width="10.50390625" style="0" customWidth="1"/>
    <col min="13" max="13" width="10.00390625" style="0" customWidth="1"/>
  </cols>
  <sheetData>
    <row r="1" spans="1:13" s="5" customFormat="1" ht="18.75" customHeight="1">
      <c r="A1" s="74" t="s">
        <v>69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2" s="5" customFormat="1" ht="21.75" customHeight="1">
      <c r="A2" s="14"/>
      <c r="B2" s="9"/>
      <c r="C2" s="18"/>
      <c r="D2" s="18"/>
      <c r="E2" s="18"/>
      <c r="F2" s="14"/>
      <c r="G2" s="18"/>
      <c r="H2" s="18"/>
      <c r="I2" s="18"/>
      <c r="J2" s="14"/>
      <c r="K2" s="14"/>
      <c r="L2" s="14"/>
    </row>
    <row r="3" spans="1:13" s="5" customFormat="1" ht="27" customHeight="1">
      <c r="A3" s="70" t="s">
        <v>40</v>
      </c>
      <c r="B3" s="70" t="s">
        <v>39</v>
      </c>
      <c r="C3" s="70" t="s">
        <v>89</v>
      </c>
      <c r="D3" s="70" t="s">
        <v>175</v>
      </c>
      <c r="E3" s="70" t="s">
        <v>70</v>
      </c>
      <c r="F3" s="76" t="s">
        <v>87</v>
      </c>
      <c r="G3" s="71" t="s">
        <v>36</v>
      </c>
      <c r="H3" s="71" t="s">
        <v>34</v>
      </c>
      <c r="I3" s="71" t="s">
        <v>41</v>
      </c>
      <c r="J3" s="75" t="s">
        <v>46</v>
      </c>
      <c r="K3" s="75"/>
      <c r="L3" s="75"/>
      <c r="M3" s="75"/>
    </row>
    <row r="4" spans="1:13" s="5" customFormat="1" ht="67.5" customHeight="1">
      <c r="A4" s="70"/>
      <c r="B4" s="70"/>
      <c r="C4" s="70"/>
      <c r="D4" s="70"/>
      <c r="E4" s="70"/>
      <c r="F4" s="76"/>
      <c r="G4" s="71"/>
      <c r="H4" s="71"/>
      <c r="I4" s="71"/>
      <c r="J4" s="21" t="s">
        <v>71</v>
      </c>
      <c r="K4" s="21" t="s">
        <v>72</v>
      </c>
      <c r="L4" s="21" t="s">
        <v>73</v>
      </c>
      <c r="M4" s="21" t="s">
        <v>74</v>
      </c>
    </row>
    <row r="5" spans="1:17" s="5" customFormat="1" ht="26.25" customHeight="1">
      <c r="A5" s="6"/>
      <c r="B5" s="22" t="s">
        <v>0</v>
      </c>
      <c r="C5" s="15">
        <f>SUM(C6:C18)</f>
        <v>12500</v>
      </c>
      <c r="D5" s="15">
        <f>SUM(D6:D18)</f>
        <v>11880</v>
      </c>
      <c r="E5" s="15">
        <f>SUM(E6:E18)</f>
        <v>11354</v>
      </c>
      <c r="F5" s="12">
        <f>E5/D5*100</f>
        <v>95.57239057239057</v>
      </c>
      <c r="G5" s="48">
        <f>G6+G7+G8+G9+G10+G11+G12+G13+G14+G15+G16+G17+G18</f>
        <v>7032</v>
      </c>
      <c r="H5" s="53">
        <f>H6+H7+H8+H9+H10+H11+H12+H13+H14+H15+H16+H17+H18</f>
        <v>6551</v>
      </c>
      <c r="I5" s="11">
        <f>H5/G5*100</f>
        <v>93.15984072810012</v>
      </c>
      <c r="J5" s="48">
        <f>J6+J7+J8+J9+J10+J11+J12+J13+J14+J15+J16+J17+J18</f>
        <v>2686</v>
      </c>
      <c r="K5" s="53">
        <f>K6+K7+K8+K9+K10+K11+K12+K13+K14+K15+K16+K17+K18</f>
        <v>3840</v>
      </c>
      <c r="L5" s="53">
        <f>L6+L7+L8+L9+L10+L11+L12+L13+L14+L15+L16+L17+L18</f>
        <v>25</v>
      </c>
      <c r="M5" s="53">
        <f>M6+M7+M8+M9+M10+M11+M12+M13+M14+M15+M16+M17+M18</f>
        <v>0</v>
      </c>
      <c r="N5" s="52">
        <f>+J5/H5*100</f>
        <v>41.00137383605556</v>
      </c>
      <c r="O5" s="47">
        <f>+K5/H5*100</f>
        <v>58.617005037398876</v>
      </c>
      <c r="P5" s="47">
        <f>+L5/H5*100</f>
        <v>0.38162112654556557</v>
      </c>
      <c r="Q5" s="47">
        <f>+M5/H5*100</f>
        <v>0</v>
      </c>
    </row>
    <row r="6" spans="1:13" s="8" customFormat="1" ht="29.25" customHeight="1">
      <c r="A6" s="19">
        <v>1</v>
      </c>
      <c r="B6" s="20" t="s">
        <v>13</v>
      </c>
      <c r="C6" s="13">
        <v>1274</v>
      </c>
      <c r="D6" s="23">
        <v>1211</v>
      </c>
      <c r="E6" s="26">
        <v>1097</v>
      </c>
      <c r="F6" s="12">
        <f aca="true" t="shared" si="0" ref="F5:F18">E6/D6*100</f>
        <v>90.58629232039637</v>
      </c>
      <c r="G6" s="26">
        <v>541</v>
      </c>
      <c r="H6" s="26">
        <v>459</v>
      </c>
      <c r="I6" s="11">
        <f aca="true" t="shared" si="1" ref="I6:I18">H6/G6*100</f>
        <v>84.84288354898337</v>
      </c>
      <c r="J6" s="26">
        <v>264</v>
      </c>
      <c r="K6" s="26">
        <v>194</v>
      </c>
      <c r="L6" s="26">
        <v>1</v>
      </c>
      <c r="M6" s="26">
        <v>0</v>
      </c>
    </row>
    <row r="7" spans="1:13" s="5" customFormat="1" ht="26.25" customHeight="1">
      <c r="A7" s="19">
        <v>2</v>
      </c>
      <c r="B7" s="20" t="s">
        <v>19</v>
      </c>
      <c r="C7" s="13">
        <v>709</v>
      </c>
      <c r="D7" s="23">
        <v>674</v>
      </c>
      <c r="E7" s="26">
        <v>699</v>
      </c>
      <c r="F7" s="12">
        <f t="shared" si="0"/>
        <v>103.70919881305637</v>
      </c>
      <c r="G7" s="26">
        <v>531</v>
      </c>
      <c r="H7" s="26">
        <v>546</v>
      </c>
      <c r="I7" s="11">
        <f t="shared" si="1"/>
        <v>102.82485875706216</v>
      </c>
      <c r="J7" s="26">
        <v>79</v>
      </c>
      <c r="K7" s="26">
        <v>465</v>
      </c>
      <c r="L7" s="26">
        <v>2</v>
      </c>
      <c r="M7" s="26">
        <v>0</v>
      </c>
    </row>
    <row r="8" spans="1:13" s="5" customFormat="1" ht="27.75" customHeight="1">
      <c r="A8" s="19">
        <v>3</v>
      </c>
      <c r="B8" s="20" t="s">
        <v>22</v>
      </c>
      <c r="C8" s="13">
        <v>1021</v>
      </c>
      <c r="D8" s="23">
        <v>970</v>
      </c>
      <c r="E8" s="26">
        <v>912</v>
      </c>
      <c r="F8" s="12">
        <f t="shared" si="0"/>
        <v>94.02061855670102</v>
      </c>
      <c r="G8" s="26">
        <v>709</v>
      </c>
      <c r="H8" s="26">
        <v>640</v>
      </c>
      <c r="I8" s="11">
        <f t="shared" si="1"/>
        <v>90.26798307475318</v>
      </c>
      <c r="J8" s="26">
        <v>41</v>
      </c>
      <c r="K8" s="26">
        <v>591</v>
      </c>
      <c r="L8" s="26">
        <v>8</v>
      </c>
      <c r="M8" s="26">
        <v>0</v>
      </c>
    </row>
    <row r="9" spans="1:13" s="5" customFormat="1" ht="24.75" customHeight="1">
      <c r="A9" s="19">
        <v>4</v>
      </c>
      <c r="B9" s="20" t="s">
        <v>8</v>
      </c>
      <c r="C9" s="13">
        <v>902</v>
      </c>
      <c r="D9" s="23">
        <v>857</v>
      </c>
      <c r="E9" s="26">
        <v>829</v>
      </c>
      <c r="F9" s="12">
        <f t="shared" si="0"/>
        <v>96.73278879813302</v>
      </c>
      <c r="G9" s="26">
        <v>401</v>
      </c>
      <c r="H9" s="26">
        <v>342</v>
      </c>
      <c r="I9" s="11">
        <f t="shared" si="1"/>
        <v>85.286783042394</v>
      </c>
      <c r="J9" s="26">
        <v>77</v>
      </c>
      <c r="K9" s="26">
        <v>263</v>
      </c>
      <c r="L9" s="26">
        <v>2</v>
      </c>
      <c r="M9" s="26">
        <v>0</v>
      </c>
    </row>
    <row r="10" spans="1:13" s="5" customFormat="1" ht="26.25" customHeight="1">
      <c r="A10" s="19">
        <v>5</v>
      </c>
      <c r="B10" s="20" t="s">
        <v>18</v>
      </c>
      <c r="C10" s="13">
        <v>1082</v>
      </c>
      <c r="D10" s="23">
        <v>1028</v>
      </c>
      <c r="E10" s="26">
        <v>970</v>
      </c>
      <c r="F10" s="12">
        <f t="shared" si="0"/>
        <v>94.3579766536965</v>
      </c>
      <c r="G10" s="26">
        <v>685</v>
      </c>
      <c r="H10" s="26">
        <v>671</v>
      </c>
      <c r="I10" s="11">
        <f t="shared" si="1"/>
        <v>97.95620437956204</v>
      </c>
      <c r="J10" s="26">
        <v>474</v>
      </c>
      <c r="K10" s="26">
        <v>189</v>
      </c>
      <c r="L10" s="26">
        <v>8</v>
      </c>
      <c r="M10" s="26">
        <v>0</v>
      </c>
    </row>
    <row r="11" spans="1:13" s="5" customFormat="1" ht="26.25" customHeight="1">
      <c r="A11" s="19">
        <v>6</v>
      </c>
      <c r="B11" s="20" t="s">
        <v>3</v>
      </c>
      <c r="C11" s="13">
        <v>820</v>
      </c>
      <c r="D11" s="23">
        <v>779</v>
      </c>
      <c r="E11" s="26">
        <v>738</v>
      </c>
      <c r="F11" s="12">
        <f t="shared" si="0"/>
        <v>94.73684210526315</v>
      </c>
      <c r="G11" s="26">
        <v>436</v>
      </c>
      <c r="H11" s="26">
        <v>421</v>
      </c>
      <c r="I11" s="11">
        <f t="shared" si="1"/>
        <v>96.55963302752293</v>
      </c>
      <c r="J11" s="26">
        <v>135</v>
      </c>
      <c r="K11" s="26">
        <v>285</v>
      </c>
      <c r="L11" s="26">
        <v>1</v>
      </c>
      <c r="M11" s="26">
        <v>0</v>
      </c>
    </row>
    <row r="12" spans="1:13" s="5" customFormat="1" ht="27.75" customHeight="1">
      <c r="A12" s="19">
        <v>7</v>
      </c>
      <c r="B12" s="20" t="s">
        <v>21</v>
      </c>
      <c r="C12" s="13">
        <v>1191</v>
      </c>
      <c r="D12" s="23">
        <v>1133</v>
      </c>
      <c r="E12" s="26">
        <v>1072</v>
      </c>
      <c r="F12" s="12">
        <f t="shared" si="0"/>
        <v>94.61606354810237</v>
      </c>
      <c r="G12" s="26">
        <v>663</v>
      </c>
      <c r="H12" s="26">
        <v>585</v>
      </c>
      <c r="I12" s="11">
        <f t="shared" si="1"/>
        <v>88.23529411764706</v>
      </c>
      <c r="J12" s="26">
        <v>245</v>
      </c>
      <c r="K12" s="26">
        <v>340</v>
      </c>
      <c r="L12" s="26">
        <v>0</v>
      </c>
      <c r="M12" s="26">
        <v>0</v>
      </c>
    </row>
    <row r="13" spans="1:13" s="5" customFormat="1" ht="28.5" customHeight="1">
      <c r="A13" s="19">
        <v>8</v>
      </c>
      <c r="B13" s="20" t="s">
        <v>5</v>
      </c>
      <c r="C13" s="13">
        <v>775</v>
      </c>
      <c r="D13" s="23">
        <v>737</v>
      </c>
      <c r="E13" s="26">
        <v>698</v>
      </c>
      <c r="F13" s="12">
        <f t="shared" si="0"/>
        <v>94.70827679782904</v>
      </c>
      <c r="G13" s="26">
        <v>520</v>
      </c>
      <c r="H13" s="26">
        <v>482</v>
      </c>
      <c r="I13" s="11">
        <f t="shared" si="1"/>
        <v>92.6923076923077</v>
      </c>
      <c r="J13" s="26">
        <v>263</v>
      </c>
      <c r="K13" s="26">
        <v>219</v>
      </c>
      <c r="L13" s="26">
        <v>0</v>
      </c>
      <c r="M13" s="26">
        <v>0</v>
      </c>
    </row>
    <row r="14" spans="1:13" s="5" customFormat="1" ht="36.75" customHeight="1">
      <c r="A14" s="19">
        <v>9</v>
      </c>
      <c r="B14" s="20" t="s">
        <v>27</v>
      </c>
      <c r="C14" s="13">
        <v>1066</v>
      </c>
      <c r="D14" s="23">
        <v>1012</v>
      </c>
      <c r="E14" s="26">
        <v>975</v>
      </c>
      <c r="F14" s="12">
        <f t="shared" si="0"/>
        <v>96.34387351778656</v>
      </c>
      <c r="G14" s="26">
        <v>556</v>
      </c>
      <c r="H14" s="26">
        <v>540</v>
      </c>
      <c r="I14" s="11">
        <f t="shared" si="1"/>
        <v>97.12230215827337</v>
      </c>
      <c r="J14" s="26">
        <v>414</v>
      </c>
      <c r="K14" s="26">
        <v>126</v>
      </c>
      <c r="L14" s="26">
        <v>0</v>
      </c>
      <c r="M14" s="26">
        <v>0</v>
      </c>
    </row>
    <row r="15" spans="1:13" s="5" customFormat="1" ht="24.75" customHeight="1">
      <c r="A15" s="19">
        <v>10</v>
      </c>
      <c r="B15" s="20" t="s">
        <v>1</v>
      </c>
      <c r="C15" s="13">
        <v>1016</v>
      </c>
      <c r="D15" s="23">
        <v>966</v>
      </c>
      <c r="E15" s="26">
        <v>944</v>
      </c>
      <c r="F15" s="12">
        <f t="shared" si="0"/>
        <v>97.72256728778468</v>
      </c>
      <c r="G15" s="26">
        <v>566</v>
      </c>
      <c r="H15" s="26">
        <v>586</v>
      </c>
      <c r="I15" s="11">
        <f t="shared" si="1"/>
        <v>103.53356890459364</v>
      </c>
      <c r="J15" s="26">
        <v>277</v>
      </c>
      <c r="K15" s="26">
        <v>308</v>
      </c>
      <c r="L15" s="26">
        <v>1</v>
      </c>
      <c r="M15" s="26">
        <v>0</v>
      </c>
    </row>
    <row r="16" spans="1:13" s="5" customFormat="1" ht="26.25" customHeight="1">
      <c r="A16" s="19">
        <v>11</v>
      </c>
      <c r="B16" s="20" t="s">
        <v>17</v>
      </c>
      <c r="C16" s="13">
        <v>1133</v>
      </c>
      <c r="D16" s="23">
        <v>1077</v>
      </c>
      <c r="E16" s="26">
        <v>1098</v>
      </c>
      <c r="F16" s="12">
        <f t="shared" si="0"/>
        <v>101.94986072423397</v>
      </c>
      <c r="G16" s="26">
        <v>586</v>
      </c>
      <c r="H16" s="26">
        <v>516</v>
      </c>
      <c r="I16" s="11">
        <f t="shared" si="1"/>
        <v>88.05460750853243</v>
      </c>
      <c r="J16" s="26">
        <v>103</v>
      </c>
      <c r="K16" s="26">
        <v>412</v>
      </c>
      <c r="L16" s="26">
        <v>1</v>
      </c>
      <c r="M16" s="26">
        <v>0</v>
      </c>
    </row>
    <row r="17" spans="1:13" s="5" customFormat="1" ht="26.25" customHeight="1">
      <c r="A17" s="19">
        <v>12</v>
      </c>
      <c r="B17" s="20" t="s">
        <v>11</v>
      </c>
      <c r="C17" s="13">
        <v>769</v>
      </c>
      <c r="D17" s="23">
        <v>731</v>
      </c>
      <c r="E17" s="26">
        <v>656</v>
      </c>
      <c r="F17" s="12">
        <f t="shared" si="0"/>
        <v>89.74008207934337</v>
      </c>
      <c r="G17" s="26">
        <v>453</v>
      </c>
      <c r="H17" s="26">
        <v>384</v>
      </c>
      <c r="I17" s="11">
        <f t="shared" si="1"/>
        <v>84.76821192052981</v>
      </c>
      <c r="J17" s="26">
        <v>213</v>
      </c>
      <c r="K17" s="26">
        <v>171</v>
      </c>
      <c r="L17" s="26">
        <v>0</v>
      </c>
      <c r="M17" s="26">
        <v>0</v>
      </c>
    </row>
    <row r="18" spans="1:13" s="5" customFormat="1" ht="42" customHeight="1">
      <c r="A18" s="19">
        <v>13</v>
      </c>
      <c r="B18" s="20" t="s">
        <v>10</v>
      </c>
      <c r="C18" s="13">
        <v>742</v>
      </c>
      <c r="D18" s="23">
        <v>705</v>
      </c>
      <c r="E18" s="26">
        <v>666</v>
      </c>
      <c r="F18" s="12">
        <f t="shared" si="0"/>
        <v>94.46808510638299</v>
      </c>
      <c r="G18" s="26">
        <v>385</v>
      </c>
      <c r="H18" s="26">
        <v>379</v>
      </c>
      <c r="I18" s="11">
        <f t="shared" si="1"/>
        <v>98.44155844155844</v>
      </c>
      <c r="J18" s="26">
        <v>101</v>
      </c>
      <c r="K18" s="26">
        <v>277</v>
      </c>
      <c r="L18" s="26">
        <v>1</v>
      </c>
      <c r="M18" s="26">
        <v>0</v>
      </c>
    </row>
    <row r="19" spans="1:13" s="5" customFormat="1" ht="12" customHeight="1">
      <c r="A19" s="29"/>
      <c r="B19" s="30"/>
      <c r="C19" s="31"/>
      <c r="D19" s="31"/>
      <c r="E19" s="32"/>
      <c r="F19" s="33"/>
      <c r="G19" s="34"/>
      <c r="H19" s="34"/>
      <c r="I19" s="35"/>
      <c r="J19" s="34"/>
      <c r="K19" s="34"/>
      <c r="L19" s="34"/>
      <c r="M19" s="34"/>
    </row>
    <row r="20" spans="2:9" s="28" customFormat="1" ht="38.25" customHeight="1" hidden="1">
      <c r="B20" s="72" t="s">
        <v>88</v>
      </c>
      <c r="C20" s="72"/>
      <c r="D20" s="72"/>
      <c r="E20" s="72"/>
      <c r="H20" s="73"/>
      <c r="I20" s="73"/>
    </row>
    <row r="21" ht="18.75">
      <c r="I21" s="10"/>
    </row>
  </sheetData>
  <sheetProtection/>
  <mergeCells count="13">
    <mergeCell ref="C3:C4"/>
    <mergeCell ref="A3:A4"/>
    <mergeCell ref="B3:B4"/>
    <mergeCell ref="D3:D4"/>
    <mergeCell ref="E3:E4"/>
    <mergeCell ref="H3:H4"/>
    <mergeCell ref="B20:E20"/>
    <mergeCell ref="H20:I20"/>
    <mergeCell ref="A1:M1"/>
    <mergeCell ref="J3:M3"/>
    <mergeCell ref="I3:I4"/>
    <mergeCell ref="G3:G4"/>
    <mergeCell ref="F3:F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H4" sqref="H4"/>
    </sheetView>
  </sheetViews>
  <sheetFormatPr defaultColWidth="9.00390625" defaultRowHeight="15.75"/>
  <cols>
    <col min="1" max="1" width="4.00390625" style="0" customWidth="1"/>
    <col min="2" max="2" width="18.00390625" style="0" customWidth="1"/>
    <col min="3" max="3" width="12.375" style="0" customWidth="1"/>
    <col min="4" max="4" width="7.75390625" style="0" customWidth="1"/>
    <col min="5" max="5" width="10.75390625" style="0" customWidth="1"/>
    <col min="9" max="9" width="11.50390625" style="0" customWidth="1"/>
    <col min="13" max="13" width="14.625" style="0" customWidth="1"/>
    <col min="14" max="14" width="13.625" style="0" customWidth="1"/>
    <col min="16" max="16" width="12.875" style="0" customWidth="1"/>
    <col min="17" max="17" width="14.00390625" style="0" customWidth="1"/>
    <col min="18" max="18" width="11.50390625" style="0" customWidth="1"/>
    <col min="19" max="19" width="9.625" style="0" customWidth="1"/>
    <col min="20" max="20" width="12.125" style="0" customWidth="1"/>
  </cols>
  <sheetData>
    <row r="1" spans="1:21" ht="20.25">
      <c r="A1" s="78" t="s">
        <v>176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s="4" customFormat="1" ht="27" customHeight="1">
      <c r="A2" s="77" t="s">
        <v>137</v>
      </c>
      <c r="B2" s="77" t="s">
        <v>138</v>
      </c>
      <c r="C2" s="77" t="s">
        <v>127</v>
      </c>
      <c r="D2" s="77" t="s">
        <v>46</v>
      </c>
      <c r="E2" s="77"/>
      <c r="F2" s="77" t="s">
        <v>46</v>
      </c>
      <c r="G2" s="77"/>
      <c r="H2" s="77"/>
      <c r="I2" s="77" t="s">
        <v>135</v>
      </c>
      <c r="J2" s="77" t="s">
        <v>48</v>
      </c>
      <c r="K2" s="77"/>
      <c r="L2" s="77"/>
      <c r="M2" s="77" t="s">
        <v>136</v>
      </c>
      <c r="N2" s="77" t="s">
        <v>128</v>
      </c>
      <c r="O2" s="77" t="s">
        <v>129</v>
      </c>
      <c r="P2" s="77"/>
      <c r="Q2" s="77"/>
      <c r="R2" s="77"/>
      <c r="S2" s="77" t="s">
        <v>130</v>
      </c>
      <c r="T2" s="77"/>
      <c r="U2" s="77"/>
    </row>
    <row r="3" spans="1:21" s="4" customFormat="1" ht="94.5">
      <c r="A3" s="77"/>
      <c r="B3" s="77"/>
      <c r="C3" s="77"/>
      <c r="D3" s="57" t="s">
        <v>50</v>
      </c>
      <c r="E3" s="57" t="s">
        <v>131</v>
      </c>
      <c r="F3" s="57" t="s">
        <v>57</v>
      </c>
      <c r="G3" s="57" t="s">
        <v>38</v>
      </c>
      <c r="H3" s="57" t="s">
        <v>35</v>
      </c>
      <c r="I3" s="77"/>
      <c r="J3" s="57" t="s">
        <v>62</v>
      </c>
      <c r="K3" s="57" t="s">
        <v>63</v>
      </c>
      <c r="L3" s="57" t="s">
        <v>64</v>
      </c>
      <c r="M3" s="77"/>
      <c r="N3" s="77"/>
      <c r="O3" s="57" t="s">
        <v>58</v>
      </c>
      <c r="P3" s="57" t="s">
        <v>59</v>
      </c>
      <c r="Q3" s="57" t="s">
        <v>132</v>
      </c>
      <c r="R3" s="57" t="s">
        <v>133</v>
      </c>
      <c r="S3" s="57" t="s">
        <v>54</v>
      </c>
      <c r="T3" s="57" t="s">
        <v>55</v>
      </c>
      <c r="U3" s="57" t="s">
        <v>56</v>
      </c>
    </row>
    <row r="4" spans="1:21" s="4" customFormat="1" ht="24" customHeight="1">
      <c r="A4" s="79" t="s">
        <v>0</v>
      </c>
      <c r="B4" s="80"/>
      <c r="C4" s="58">
        <f>SUM(C5:C17)</f>
        <v>11880</v>
      </c>
      <c r="D4" s="58">
        <f>SUM(D5:D17)</f>
        <v>1558</v>
      </c>
      <c r="E4" s="58">
        <f>SUM(E5:E17)</f>
        <v>10242</v>
      </c>
      <c r="F4" s="58">
        <f>SUM(F5:F17)</f>
        <v>5530</v>
      </c>
      <c r="G4" s="58">
        <f>SUM(G5:G17)</f>
        <v>10356</v>
      </c>
      <c r="H4" s="58">
        <f>SUM(H5:H17)</f>
        <v>1025</v>
      </c>
      <c r="I4" s="58">
        <f>SUM(I5:I17)</f>
        <v>1279</v>
      </c>
      <c r="J4" s="58">
        <f>SUM(J5:J17)</f>
        <v>16</v>
      </c>
      <c r="K4" s="58">
        <f>SUM(K5:K17)</f>
        <v>381</v>
      </c>
      <c r="L4" s="58">
        <f>SUM(L5:L17)</f>
        <v>882</v>
      </c>
      <c r="M4" s="58">
        <f>SUM(M5:M17)</f>
        <v>622</v>
      </c>
      <c r="N4" s="58">
        <f>SUM(N5:N17)</f>
        <v>100</v>
      </c>
      <c r="O4" s="58">
        <f>SUM(O5:O17)</f>
        <v>2063</v>
      </c>
      <c r="P4" s="58">
        <f>SUM(P5:P17)</f>
        <v>7712</v>
      </c>
      <c r="Q4" s="58">
        <f>SUM(Q5:Q17)</f>
        <v>1075</v>
      </c>
      <c r="R4" s="58">
        <f>SUM(R5:R17)</f>
        <v>942</v>
      </c>
      <c r="S4" s="58">
        <f>SUM(S5:S17)</f>
        <v>1579</v>
      </c>
      <c r="T4" s="58">
        <f>SUM(T5:T17)</f>
        <v>1920</v>
      </c>
      <c r="U4" s="58">
        <f>SUM(U5:U17)</f>
        <v>8293</v>
      </c>
    </row>
    <row r="5" spans="1:21" s="4" customFormat="1" ht="24" customHeight="1">
      <c r="A5" s="56">
        <v>1</v>
      </c>
      <c r="B5" s="106" t="s">
        <v>13</v>
      </c>
      <c r="C5" s="56">
        <v>1211</v>
      </c>
      <c r="D5" s="56">
        <v>151</v>
      </c>
      <c r="E5" s="56">
        <v>991</v>
      </c>
      <c r="F5" s="56">
        <v>586</v>
      </c>
      <c r="G5" s="56">
        <v>930</v>
      </c>
      <c r="H5" s="56">
        <v>119</v>
      </c>
      <c r="I5" s="56">
        <v>62</v>
      </c>
      <c r="J5" s="56">
        <v>5</v>
      </c>
      <c r="K5" s="56">
        <v>20</v>
      </c>
      <c r="L5" s="56">
        <v>37</v>
      </c>
      <c r="M5" s="56">
        <v>72</v>
      </c>
      <c r="N5" s="56">
        <v>4</v>
      </c>
      <c r="O5" s="56">
        <v>96</v>
      </c>
      <c r="P5" s="56">
        <v>642</v>
      </c>
      <c r="Q5" s="56">
        <v>60</v>
      </c>
      <c r="R5" s="56">
        <v>341</v>
      </c>
      <c r="S5" s="56">
        <v>177</v>
      </c>
      <c r="T5" s="56">
        <v>190</v>
      </c>
      <c r="U5" s="56">
        <v>772</v>
      </c>
    </row>
    <row r="6" spans="1:21" s="4" customFormat="1" ht="24" customHeight="1">
      <c r="A6" s="56">
        <v>2</v>
      </c>
      <c r="B6" s="106" t="s">
        <v>134</v>
      </c>
      <c r="C6" s="56">
        <v>674</v>
      </c>
      <c r="D6" s="56">
        <v>71</v>
      </c>
      <c r="E6" s="56">
        <v>642</v>
      </c>
      <c r="F6" s="56">
        <v>319</v>
      </c>
      <c r="G6" s="56">
        <v>664</v>
      </c>
      <c r="H6" s="56">
        <v>60</v>
      </c>
      <c r="I6" s="56">
        <v>108</v>
      </c>
      <c r="J6" s="56">
        <v>1</v>
      </c>
      <c r="K6" s="56">
        <v>19</v>
      </c>
      <c r="L6" s="56">
        <v>88</v>
      </c>
      <c r="M6" s="56">
        <v>53</v>
      </c>
      <c r="N6" s="56">
        <v>17</v>
      </c>
      <c r="O6" s="56">
        <v>321</v>
      </c>
      <c r="P6" s="56">
        <v>363</v>
      </c>
      <c r="Q6" s="56">
        <v>18</v>
      </c>
      <c r="R6" s="56">
        <v>11</v>
      </c>
      <c r="S6" s="56">
        <v>54</v>
      </c>
      <c r="T6" s="56">
        <v>75</v>
      </c>
      <c r="U6" s="56">
        <v>584</v>
      </c>
    </row>
    <row r="7" spans="1:21" s="4" customFormat="1" ht="24" customHeight="1">
      <c r="A7" s="56">
        <v>3</v>
      </c>
      <c r="B7" s="106" t="s">
        <v>22</v>
      </c>
      <c r="C7" s="56">
        <v>970</v>
      </c>
      <c r="D7" s="56">
        <v>107</v>
      </c>
      <c r="E7" s="56">
        <v>813</v>
      </c>
      <c r="F7" s="56">
        <v>409</v>
      </c>
      <c r="G7" s="56">
        <v>824</v>
      </c>
      <c r="H7" s="56">
        <v>55</v>
      </c>
      <c r="I7" s="56">
        <v>142</v>
      </c>
      <c r="J7" s="56">
        <v>0</v>
      </c>
      <c r="K7" s="56">
        <v>38</v>
      </c>
      <c r="L7" s="56">
        <v>104</v>
      </c>
      <c r="M7" s="56">
        <v>30</v>
      </c>
      <c r="N7" s="56">
        <v>2</v>
      </c>
      <c r="O7" s="56">
        <v>645</v>
      </c>
      <c r="P7" s="56">
        <v>187</v>
      </c>
      <c r="Q7" s="56">
        <v>80</v>
      </c>
      <c r="R7" s="56">
        <v>5</v>
      </c>
      <c r="S7" s="56">
        <v>52</v>
      </c>
      <c r="T7" s="56">
        <v>91</v>
      </c>
      <c r="U7" s="56">
        <v>774</v>
      </c>
    </row>
    <row r="8" spans="1:21" s="4" customFormat="1" ht="24" customHeight="1">
      <c r="A8" s="56">
        <v>4</v>
      </c>
      <c r="B8" s="106" t="s">
        <v>8</v>
      </c>
      <c r="C8" s="56">
        <v>857</v>
      </c>
      <c r="D8" s="56">
        <v>79</v>
      </c>
      <c r="E8" s="56">
        <v>780</v>
      </c>
      <c r="F8" s="56">
        <v>372</v>
      </c>
      <c r="G8" s="56">
        <v>722</v>
      </c>
      <c r="H8" s="56">
        <v>81</v>
      </c>
      <c r="I8" s="56">
        <v>65</v>
      </c>
      <c r="J8" s="56">
        <v>0</v>
      </c>
      <c r="K8" s="56">
        <v>15</v>
      </c>
      <c r="L8" s="56">
        <v>50</v>
      </c>
      <c r="M8" s="56">
        <v>21</v>
      </c>
      <c r="N8" s="56">
        <v>26</v>
      </c>
      <c r="O8" s="56">
        <v>39</v>
      </c>
      <c r="P8" s="56">
        <v>649</v>
      </c>
      <c r="Q8" s="56">
        <v>133</v>
      </c>
      <c r="R8" s="56">
        <v>45</v>
      </c>
      <c r="S8" s="56">
        <v>151</v>
      </c>
      <c r="T8" s="56">
        <v>195</v>
      </c>
      <c r="U8" s="56">
        <v>520</v>
      </c>
    </row>
    <row r="9" spans="1:21" s="4" customFormat="1" ht="24" customHeight="1">
      <c r="A9" s="56">
        <v>5</v>
      </c>
      <c r="B9" s="106" t="s">
        <v>178</v>
      </c>
      <c r="C9" s="56">
        <v>1028</v>
      </c>
      <c r="D9" s="56">
        <v>138</v>
      </c>
      <c r="E9" s="56">
        <v>910</v>
      </c>
      <c r="F9" s="56">
        <v>485</v>
      </c>
      <c r="G9" s="56">
        <v>955</v>
      </c>
      <c r="H9" s="56">
        <v>64</v>
      </c>
      <c r="I9" s="56">
        <v>53</v>
      </c>
      <c r="J9" s="56">
        <v>2</v>
      </c>
      <c r="K9" s="56">
        <v>16</v>
      </c>
      <c r="L9" s="56">
        <v>35</v>
      </c>
      <c r="M9" s="56">
        <v>62</v>
      </c>
      <c r="N9" s="56">
        <v>2</v>
      </c>
      <c r="O9" s="56">
        <v>0</v>
      </c>
      <c r="P9" s="56">
        <v>883</v>
      </c>
      <c r="Q9" s="56">
        <v>54</v>
      </c>
      <c r="R9" s="56">
        <v>106</v>
      </c>
      <c r="S9" s="56">
        <v>61</v>
      </c>
      <c r="T9" s="56">
        <v>225</v>
      </c>
      <c r="U9" s="56">
        <v>757</v>
      </c>
    </row>
    <row r="10" spans="1:21" s="4" customFormat="1" ht="24" customHeight="1">
      <c r="A10" s="56">
        <v>6</v>
      </c>
      <c r="B10" s="106" t="s">
        <v>177</v>
      </c>
      <c r="C10" s="56">
        <v>779</v>
      </c>
      <c r="D10" s="56">
        <v>54</v>
      </c>
      <c r="E10" s="56">
        <v>728</v>
      </c>
      <c r="F10" s="56">
        <v>403</v>
      </c>
      <c r="G10" s="56">
        <v>686</v>
      </c>
      <c r="H10" s="56">
        <v>84</v>
      </c>
      <c r="I10" s="56">
        <v>59</v>
      </c>
      <c r="J10" s="56">
        <v>0</v>
      </c>
      <c r="K10" s="56">
        <v>13</v>
      </c>
      <c r="L10" s="56">
        <v>46</v>
      </c>
      <c r="M10" s="56">
        <v>32</v>
      </c>
      <c r="N10" s="56">
        <v>4</v>
      </c>
      <c r="O10" s="56">
        <v>10</v>
      </c>
      <c r="P10" s="56">
        <v>758</v>
      </c>
      <c r="Q10" s="56">
        <v>14</v>
      </c>
      <c r="R10" s="56">
        <v>0</v>
      </c>
      <c r="S10" s="56">
        <v>141</v>
      </c>
      <c r="T10" s="56">
        <v>117</v>
      </c>
      <c r="U10" s="56">
        <v>524</v>
      </c>
    </row>
    <row r="11" spans="1:21" s="4" customFormat="1" ht="24" customHeight="1">
      <c r="A11" s="56">
        <v>7</v>
      </c>
      <c r="B11" s="106" t="s">
        <v>21</v>
      </c>
      <c r="C11" s="56">
        <v>1133</v>
      </c>
      <c r="D11" s="56">
        <v>157</v>
      </c>
      <c r="E11" s="56">
        <v>955</v>
      </c>
      <c r="F11" s="56">
        <v>607</v>
      </c>
      <c r="G11" s="56">
        <v>971</v>
      </c>
      <c r="H11" s="56">
        <v>109</v>
      </c>
      <c r="I11" s="56">
        <v>133</v>
      </c>
      <c r="J11" s="56">
        <v>0</v>
      </c>
      <c r="K11" s="56">
        <v>44</v>
      </c>
      <c r="L11" s="56">
        <v>89</v>
      </c>
      <c r="M11" s="56">
        <v>71</v>
      </c>
      <c r="N11" s="56">
        <v>8</v>
      </c>
      <c r="O11" s="56">
        <v>195</v>
      </c>
      <c r="P11" s="56">
        <v>584</v>
      </c>
      <c r="Q11" s="56">
        <v>59</v>
      </c>
      <c r="R11" s="56">
        <v>270</v>
      </c>
      <c r="S11" s="56">
        <v>116</v>
      </c>
      <c r="T11" s="56">
        <v>173</v>
      </c>
      <c r="U11" s="56">
        <v>819</v>
      </c>
    </row>
    <row r="12" spans="1:21" s="4" customFormat="1" ht="24" customHeight="1">
      <c r="A12" s="56">
        <v>8</v>
      </c>
      <c r="B12" s="106" t="s">
        <v>5</v>
      </c>
      <c r="C12" s="56">
        <v>737</v>
      </c>
      <c r="D12" s="56">
        <v>89</v>
      </c>
      <c r="E12" s="56">
        <v>657</v>
      </c>
      <c r="F12" s="56">
        <v>354</v>
      </c>
      <c r="G12" s="56">
        <v>674</v>
      </c>
      <c r="H12" s="56">
        <v>55</v>
      </c>
      <c r="I12" s="56">
        <v>119</v>
      </c>
      <c r="J12" s="56">
        <v>0</v>
      </c>
      <c r="K12" s="56">
        <v>15</v>
      </c>
      <c r="L12" s="56">
        <v>104</v>
      </c>
      <c r="M12" s="56">
        <v>27</v>
      </c>
      <c r="N12" s="56">
        <v>3</v>
      </c>
      <c r="O12" s="56">
        <v>196</v>
      </c>
      <c r="P12" s="56">
        <v>294</v>
      </c>
      <c r="Q12" s="56">
        <v>242</v>
      </c>
      <c r="R12" s="56">
        <v>14</v>
      </c>
      <c r="S12" s="56">
        <v>77</v>
      </c>
      <c r="T12" s="56">
        <v>89</v>
      </c>
      <c r="U12" s="56">
        <v>580</v>
      </c>
    </row>
    <row r="13" spans="1:21" s="4" customFormat="1" ht="24" customHeight="1">
      <c r="A13" s="56">
        <v>9</v>
      </c>
      <c r="B13" s="106" t="s">
        <v>27</v>
      </c>
      <c r="C13" s="56">
        <v>1012</v>
      </c>
      <c r="D13" s="56">
        <v>162</v>
      </c>
      <c r="E13" s="56">
        <v>833</v>
      </c>
      <c r="F13" s="56">
        <v>506</v>
      </c>
      <c r="G13" s="56">
        <v>891</v>
      </c>
      <c r="H13" s="56">
        <v>71</v>
      </c>
      <c r="I13" s="56">
        <v>93</v>
      </c>
      <c r="J13" s="56">
        <v>5</v>
      </c>
      <c r="K13" s="56">
        <v>31</v>
      </c>
      <c r="L13" s="56">
        <v>57</v>
      </c>
      <c r="M13" s="56">
        <v>55</v>
      </c>
      <c r="N13" s="56">
        <v>16</v>
      </c>
      <c r="O13" s="56">
        <v>261</v>
      </c>
      <c r="P13" s="56">
        <v>629</v>
      </c>
      <c r="Q13" s="56">
        <v>49</v>
      </c>
      <c r="R13" s="56">
        <v>56</v>
      </c>
      <c r="S13" s="56">
        <v>179</v>
      </c>
      <c r="T13" s="56">
        <v>121</v>
      </c>
      <c r="U13" s="56">
        <v>695</v>
      </c>
    </row>
    <row r="14" spans="1:21" s="4" customFormat="1" ht="24" customHeight="1">
      <c r="A14" s="56">
        <v>10</v>
      </c>
      <c r="B14" s="106" t="s">
        <v>1</v>
      </c>
      <c r="C14" s="56">
        <v>966</v>
      </c>
      <c r="D14" s="56">
        <v>84</v>
      </c>
      <c r="E14" s="56">
        <v>934</v>
      </c>
      <c r="F14" s="56">
        <v>479</v>
      </c>
      <c r="G14" s="56">
        <v>839</v>
      </c>
      <c r="H14" s="56">
        <v>145</v>
      </c>
      <c r="I14" s="56">
        <v>214</v>
      </c>
      <c r="J14" s="56">
        <v>2</v>
      </c>
      <c r="K14" s="56">
        <v>86</v>
      </c>
      <c r="L14" s="56">
        <v>126</v>
      </c>
      <c r="M14" s="56">
        <v>72</v>
      </c>
      <c r="N14" s="56">
        <v>0</v>
      </c>
      <c r="O14" s="56">
        <v>9</v>
      </c>
      <c r="P14" s="56">
        <v>933</v>
      </c>
      <c r="Q14" s="56">
        <v>18</v>
      </c>
      <c r="R14" s="56">
        <v>58</v>
      </c>
      <c r="S14" s="56">
        <v>126</v>
      </c>
      <c r="T14" s="56">
        <v>222</v>
      </c>
      <c r="U14" s="56">
        <v>670</v>
      </c>
    </row>
    <row r="15" spans="1:21" s="4" customFormat="1" ht="24" customHeight="1">
      <c r="A15" s="56">
        <v>11</v>
      </c>
      <c r="B15" s="106" t="s">
        <v>17</v>
      </c>
      <c r="C15" s="56">
        <v>1077</v>
      </c>
      <c r="D15" s="56">
        <v>227</v>
      </c>
      <c r="E15" s="56">
        <v>892</v>
      </c>
      <c r="F15" s="56">
        <v>471</v>
      </c>
      <c r="G15" s="56">
        <v>1015</v>
      </c>
      <c r="H15" s="56">
        <v>66</v>
      </c>
      <c r="I15" s="56">
        <v>78</v>
      </c>
      <c r="J15" s="56">
        <v>1</v>
      </c>
      <c r="K15" s="56">
        <v>32</v>
      </c>
      <c r="L15" s="56">
        <v>45</v>
      </c>
      <c r="M15" s="56">
        <v>61</v>
      </c>
      <c r="N15" s="56">
        <v>1</v>
      </c>
      <c r="O15" s="56">
        <v>0</v>
      </c>
      <c r="P15" s="56">
        <v>905</v>
      </c>
      <c r="Q15" s="56">
        <v>210</v>
      </c>
      <c r="R15" s="56">
        <v>4</v>
      </c>
      <c r="S15" s="56">
        <v>174</v>
      </c>
      <c r="T15" s="56">
        <v>248</v>
      </c>
      <c r="U15" s="56">
        <v>697</v>
      </c>
    </row>
    <row r="16" spans="1:21" s="4" customFormat="1" ht="24" customHeight="1">
      <c r="A16" s="56">
        <v>12</v>
      </c>
      <c r="B16" s="106" t="s">
        <v>11</v>
      </c>
      <c r="C16" s="56">
        <v>731</v>
      </c>
      <c r="D16" s="56">
        <v>110</v>
      </c>
      <c r="E16" s="56">
        <v>546</v>
      </c>
      <c r="F16" s="56">
        <v>226</v>
      </c>
      <c r="G16" s="56">
        <v>595</v>
      </c>
      <c r="H16" s="56">
        <v>36</v>
      </c>
      <c r="I16" s="56">
        <v>86</v>
      </c>
      <c r="J16" s="56">
        <v>0</v>
      </c>
      <c r="K16" s="56">
        <v>22</v>
      </c>
      <c r="L16" s="56">
        <v>64</v>
      </c>
      <c r="M16" s="56">
        <v>36</v>
      </c>
      <c r="N16" s="56">
        <v>2</v>
      </c>
      <c r="O16" s="56">
        <v>30</v>
      </c>
      <c r="P16" s="56">
        <v>488</v>
      </c>
      <c r="Q16" s="56">
        <v>106</v>
      </c>
      <c r="R16" s="56">
        <v>32</v>
      </c>
      <c r="S16" s="56">
        <v>69</v>
      </c>
      <c r="T16" s="56">
        <v>81</v>
      </c>
      <c r="U16" s="56">
        <v>506</v>
      </c>
    </row>
    <row r="17" spans="1:21" s="4" customFormat="1" ht="24" customHeight="1">
      <c r="A17" s="56">
        <v>13</v>
      </c>
      <c r="B17" s="106" t="s">
        <v>10</v>
      </c>
      <c r="C17" s="56">
        <v>705</v>
      </c>
      <c r="D17" s="56">
        <v>129</v>
      </c>
      <c r="E17" s="56">
        <v>561</v>
      </c>
      <c r="F17" s="56">
        <v>313</v>
      </c>
      <c r="G17" s="56">
        <v>590</v>
      </c>
      <c r="H17" s="56">
        <v>80</v>
      </c>
      <c r="I17" s="56">
        <v>67</v>
      </c>
      <c r="J17" s="56">
        <v>0</v>
      </c>
      <c r="K17" s="56">
        <v>30</v>
      </c>
      <c r="L17" s="56">
        <v>37</v>
      </c>
      <c r="M17" s="56">
        <v>30</v>
      </c>
      <c r="N17" s="56">
        <v>15</v>
      </c>
      <c r="O17" s="56">
        <v>261</v>
      </c>
      <c r="P17" s="56">
        <v>397</v>
      </c>
      <c r="Q17" s="56">
        <v>32</v>
      </c>
      <c r="R17" s="56">
        <v>0</v>
      </c>
      <c r="S17" s="56">
        <v>202</v>
      </c>
      <c r="T17" s="56">
        <v>93</v>
      </c>
      <c r="U17" s="56">
        <v>395</v>
      </c>
    </row>
  </sheetData>
  <sheetProtection/>
  <mergeCells count="13">
    <mergeCell ref="B2:B3"/>
    <mergeCell ref="C2:C3"/>
    <mergeCell ref="D2:E2"/>
    <mergeCell ref="F2:H2"/>
    <mergeCell ref="I2:I3"/>
    <mergeCell ref="J2:L2"/>
    <mergeCell ref="A1:U1"/>
    <mergeCell ref="A4:B4"/>
    <mergeCell ref="M2:M3"/>
    <mergeCell ref="N2:N3"/>
    <mergeCell ref="O2:R2"/>
    <mergeCell ref="S2:U2"/>
    <mergeCell ref="A2:A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H21"/>
  <sheetViews>
    <sheetView view="pageBreakPreview" zoomScale="84" zoomScaleSheetLayoutView="84" zoomScalePageLayoutView="0" workbookViewId="0" topLeftCell="A1">
      <selection activeCell="K6" sqref="K6"/>
    </sheetView>
  </sheetViews>
  <sheetFormatPr defaultColWidth="9.00390625" defaultRowHeight="15.75"/>
  <cols>
    <col min="1" max="1" width="9.00390625" style="7" customWidth="1"/>
    <col min="2" max="2" width="5.125" style="7" customWidth="1"/>
    <col min="3" max="3" width="13.75390625" style="7" customWidth="1"/>
    <col min="4" max="4" width="6.375" style="7" customWidth="1"/>
    <col min="5" max="5" width="6.00390625" style="7" customWidth="1"/>
    <col min="6" max="6" width="5.625" style="7" customWidth="1"/>
    <col min="7" max="7" width="5.75390625" style="7" customWidth="1"/>
    <col min="8" max="8" width="7.50390625" style="7" customWidth="1"/>
    <col min="9" max="9" width="5.125" style="7" customWidth="1"/>
    <col min="10" max="10" width="5.625" style="7" customWidth="1"/>
    <col min="11" max="11" width="13.75390625" style="7" customWidth="1"/>
    <col min="12" max="13" width="8.125" style="7" customWidth="1"/>
    <col min="14" max="14" width="7.625" style="7" customWidth="1"/>
    <col min="15" max="15" width="8.75390625" style="7" customWidth="1"/>
    <col min="16" max="18" width="8.125" style="7" customWidth="1"/>
    <col min="19" max="19" width="8.75390625" style="7" customWidth="1"/>
    <col min="20" max="20" width="8.125" style="7" customWidth="1"/>
    <col min="21" max="21" width="10.00390625" style="7" customWidth="1"/>
    <col min="22" max="22" width="9.125" style="7" customWidth="1"/>
    <col min="23" max="29" width="8.125" style="7" customWidth="1"/>
    <col min="30" max="30" width="9.125" style="7" customWidth="1"/>
    <col min="31" max="31" width="8.875" style="7" customWidth="1"/>
    <col min="32" max="32" width="11.125" style="7" customWidth="1"/>
    <col min="33" max="34" width="11.00390625" style="7" customWidth="1"/>
    <col min="35" max="35" width="9.125" style="7" customWidth="1"/>
    <col min="36" max="40" width="8.125" style="7" customWidth="1"/>
    <col min="41" max="41" width="13.125" style="7" customWidth="1"/>
    <col min="42" max="43" width="8.125" style="7" customWidth="1"/>
    <col min="44" max="44" width="10.25390625" style="7" customWidth="1"/>
    <col min="45" max="45" width="9.75390625" style="7" customWidth="1"/>
    <col min="46" max="46" width="10.00390625" style="7" customWidth="1"/>
    <col min="47" max="47" width="9.125" style="7" customWidth="1"/>
    <col min="48" max="48" width="14.875" style="7" customWidth="1"/>
    <col min="49" max="51" width="8.125" style="7" customWidth="1"/>
    <col min="52" max="52" width="10.25390625" style="7" customWidth="1"/>
    <col min="53" max="53" width="9.625" style="7" customWidth="1"/>
    <col min="54" max="54" width="11.375" style="7" customWidth="1"/>
    <col min="55" max="58" width="9.125" style="7" bestFit="1" customWidth="1"/>
    <col min="59" max="59" width="9.375" style="7" bestFit="1" customWidth="1"/>
    <col min="60" max="62" width="9.125" style="7" bestFit="1" customWidth="1"/>
    <col min="63" max="63" width="11.375" style="7" customWidth="1"/>
    <col min="64" max="64" width="10.50390625" style="7" customWidth="1"/>
    <col min="65" max="65" width="12.75390625" style="7" customWidth="1"/>
    <col min="66" max="66" width="10.625" style="7" customWidth="1"/>
    <col min="67" max="68" width="9.125" style="7" bestFit="1" customWidth="1"/>
    <col min="69" max="69" width="10.875" style="7" customWidth="1"/>
    <col min="70" max="70" width="10.625" style="7" customWidth="1"/>
    <col min="71" max="71" width="10.875" style="7" customWidth="1"/>
    <col min="72" max="72" width="11.375" style="7" customWidth="1"/>
    <col min="73" max="73" width="11.25390625" style="7" customWidth="1"/>
    <col min="74" max="74" width="12.625" style="7" customWidth="1"/>
    <col min="75" max="75" width="11.50390625" style="7" customWidth="1"/>
    <col min="76" max="76" width="9.125" style="7" bestFit="1" customWidth="1"/>
    <col min="77" max="78" width="9.375" style="7" bestFit="1" customWidth="1"/>
    <col min="79" max="79" width="14.50390625" style="7" customWidth="1"/>
    <col min="80" max="80" width="11.625" style="7" customWidth="1"/>
    <col min="81" max="81" width="11.25390625" style="7" customWidth="1"/>
    <col min="82" max="82" width="9.125" style="7" bestFit="1" customWidth="1"/>
    <col min="83" max="83" width="9.875" style="7" customWidth="1"/>
    <col min="84" max="16384" width="9.00390625" style="7" customWidth="1"/>
  </cols>
  <sheetData>
    <row r="1" spans="3:14" ht="45" customHeight="1">
      <c r="C1" s="40"/>
      <c r="D1" s="85" t="s">
        <v>45</v>
      </c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3:14" ht="27.75" customHeight="1">
      <c r="C2" s="45" t="b">
        <f>Y1=+бажарилиши!B2</f>
        <v>1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2:86" s="4" customFormat="1" ht="36" customHeight="1">
      <c r="B3" s="81" t="s">
        <v>40</v>
      </c>
      <c r="C3" s="81" t="s">
        <v>39</v>
      </c>
      <c r="D3" s="81" t="s">
        <v>44</v>
      </c>
      <c r="E3" s="83" t="s">
        <v>37</v>
      </c>
      <c r="F3" s="84"/>
      <c r="G3" s="81" t="s">
        <v>44</v>
      </c>
      <c r="H3" s="83" t="s">
        <v>33</v>
      </c>
      <c r="I3" s="84"/>
      <c r="J3" s="81" t="s">
        <v>44</v>
      </c>
      <c r="K3" s="86" t="s">
        <v>75</v>
      </c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8"/>
    </row>
    <row r="4" spans="2:86" s="4" customFormat="1" ht="114.75" customHeight="1">
      <c r="B4" s="82"/>
      <c r="C4" s="82"/>
      <c r="D4" s="82"/>
      <c r="E4" s="55" t="s">
        <v>35</v>
      </c>
      <c r="F4" s="55" t="s">
        <v>38</v>
      </c>
      <c r="G4" s="82"/>
      <c r="H4" s="55" t="s">
        <v>35</v>
      </c>
      <c r="I4" s="55" t="s">
        <v>38</v>
      </c>
      <c r="J4" s="82"/>
      <c r="K4" s="55" t="s">
        <v>97</v>
      </c>
      <c r="L4" s="55" t="s">
        <v>4</v>
      </c>
      <c r="M4" s="55" t="s">
        <v>14</v>
      </c>
      <c r="N4" s="55" t="s">
        <v>125</v>
      </c>
      <c r="O4" s="55" t="s">
        <v>24</v>
      </c>
      <c r="P4" s="55" t="s">
        <v>20</v>
      </c>
      <c r="Q4" s="55" t="s">
        <v>92</v>
      </c>
      <c r="R4" s="55" t="s">
        <v>76</v>
      </c>
      <c r="S4" s="55" t="s">
        <v>98</v>
      </c>
      <c r="T4" s="55" t="s">
        <v>6</v>
      </c>
      <c r="U4" s="55" t="s">
        <v>77</v>
      </c>
      <c r="V4" s="55" t="s">
        <v>15</v>
      </c>
      <c r="W4" s="55" t="s">
        <v>99</v>
      </c>
      <c r="X4" s="55" t="s">
        <v>100</v>
      </c>
      <c r="Y4" s="55" t="s">
        <v>139</v>
      </c>
      <c r="Z4" s="55" t="s">
        <v>78</v>
      </c>
      <c r="AA4" s="55" t="s">
        <v>101</v>
      </c>
      <c r="AB4" s="55" t="s">
        <v>25</v>
      </c>
      <c r="AC4" s="55" t="s">
        <v>102</v>
      </c>
      <c r="AD4" s="55" t="s">
        <v>93</v>
      </c>
      <c r="AE4" s="55" t="s">
        <v>79</v>
      </c>
      <c r="AF4" s="55" t="s">
        <v>94</v>
      </c>
      <c r="AG4" s="55" t="s">
        <v>95</v>
      </c>
      <c r="AH4" s="55" t="s">
        <v>80</v>
      </c>
      <c r="AI4" s="55" t="s">
        <v>103</v>
      </c>
      <c r="AJ4" s="55" t="s">
        <v>81</v>
      </c>
      <c r="AK4" s="55" t="s">
        <v>140</v>
      </c>
      <c r="AL4" s="55" t="s">
        <v>104</v>
      </c>
      <c r="AM4" s="55" t="s">
        <v>82</v>
      </c>
      <c r="AN4" s="55" t="s">
        <v>105</v>
      </c>
      <c r="AO4" s="55" t="s">
        <v>106</v>
      </c>
      <c r="AP4" s="55" t="s">
        <v>9</v>
      </c>
      <c r="AQ4" s="55" t="s">
        <v>107</v>
      </c>
      <c r="AR4" s="55" t="s">
        <v>108</v>
      </c>
      <c r="AS4" s="55" t="s">
        <v>16</v>
      </c>
      <c r="AT4" s="55" t="s">
        <v>109</v>
      </c>
      <c r="AU4" s="55" t="s">
        <v>42</v>
      </c>
      <c r="AV4" s="55" t="s">
        <v>12</v>
      </c>
      <c r="AW4" s="55" t="s">
        <v>110</v>
      </c>
      <c r="AX4" s="55" t="s">
        <v>83</v>
      </c>
      <c r="AY4" s="55" t="s">
        <v>111</v>
      </c>
      <c r="AZ4" s="54" t="s">
        <v>84</v>
      </c>
      <c r="BA4" s="54" t="s">
        <v>85</v>
      </c>
      <c r="BB4" s="54" t="s">
        <v>43</v>
      </c>
      <c r="BC4" s="54" t="s">
        <v>26</v>
      </c>
      <c r="BD4" s="54" t="s">
        <v>112</v>
      </c>
      <c r="BE4" s="54" t="s">
        <v>113</v>
      </c>
      <c r="BF4" s="54" t="s">
        <v>114</v>
      </c>
      <c r="BG4" s="54" t="s">
        <v>7</v>
      </c>
      <c r="BH4" s="54" t="s">
        <v>141</v>
      </c>
      <c r="BI4" s="54" t="s">
        <v>142</v>
      </c>
      <c r="BJ4" s="54" t="s">
        <v>30</v>
      </c>
      <c r="BK4" s="54" t="s">
        <v>115</v>
      </c>
      <c r="BL4" s="54" t="s">
        <v>30</v>
      </c>
      <c r="BM4" s="54" t="s">
        <v>116</v>
      </c>
      <c r="BN4" s="54" t="s">
        <v>117</v>
      </c>
      <c r="BO4" s="54" t="s">
        <v>118</v>
      </c>
      <c r="BP4" s="54" t="s">
        <v>126</v>
      </c>
      <c r="BQ4" s="54" t="s">
        <v>119</v>
      </c>
      <c r="BR4" s="54" t="s">
        <v>29</v>
      </c>
      <c r="BS4" s="54" t="s">
        <v>120</v>
      </c>
      <c r="BT4" s="54" t="s">
        <v>121</v>
      </c>
      <c r="BU4" s="54" t="s">
        <v>32</v>
      </c>
      <c r="BV4" s="54" t="s">
        <v>122</v>
      </c>
      <c r="BW4" s="54" t="s">
        <v>28</v>
      </c>
      <c r="BX4" s="56" t="s">
        <v>123</v>
      </c>
      <c r="BY4" s="56" t="s">
        <v>86</v>
      </c>
      <c r="BZ4" s="56" t="s">
        <v>31</v>
      </c>
      <c r="CA4" s="56" t="s">
        <v>96</v>
      </c>
      <c r="CB4" s="56" t="s">
        <v>2</v>
      </c>
      <c r="CC4" s="56" t="s">
        <v>23</v>
      </c>
      <c r="CD4" s="56" t="s">
        <v>124</v>
      </c>
      <c r="CE4" s="56" t="s">
        <v>143</v>
      </c>
      <c r="CF4" s="56" t="s">
        <v>144</v>
      </c>
      <c r="CG4" s="56" t="s">
        <v>145</v>
      </c>
      <c r="CH4" s="56" t="s">
        <v>146</v>
      </c>
    </row>
    <row r="5" spans="1:86" s="39" customFormat="1" ht="34.5" customHeight="1">
      <c r="A5" s="39">
        <f>+D5-E5-F5</f>
        <v>0</v>
      </c>
      <c r="B5" s="36"/>
      <c r="C5" s="44" t="s">
        <v>0</v>
      </c>
      <c r="D5" s="50">
        <f>E5+F5</f>
        <v>11880</v>
      </c>
      <c r="E5" s="50">
        <f>SUM(E6:E18)</f>
        <v>1524</v>
      </c>
      <c r="F5" s="50">
        <f>SUM(F6:F18)</f>
        <v>10356</v>
      </c>
      <c r="G5" s="50">
        <f>SUM(G6:G18)</f>
        <v>6218</v>
      </c>
      <c r="H5" s="55">
        <f>SUM(H6:H18)</f>
        <v>1025</v>
      </c>
      <c r="I5" s="55">
        <f>SUM(I6:I18)</f>
        <v>5193</v>
      </c>
      <c r="J5" s="55">
        <f>SUM(J6:J18)</f>
        <v>11880</v>
      </c>
      <c r="K5" s="55">
        <f>SUM(K6:K18)</f>
        <v>3</v>
      </c>
      <c r="L5" s="55">
        <f>SUM(L6:L18)</f>
        <v>3804</v>
      </c>
      <c r="M5" s="69">
        <f aca="true" t="shared" si="0" ref="M5:BX5">+SUM(M6:M18)</f>
        <v>88</v>
      </c>
      <c r="N5" s="69">
        <f t="shared" si="0"/>
        <v>13</v>
      </c>
      <c r="O5" s="69">
        <f t="shared" si="0"/>
        <v>55</v>
      </c>
      <c r="P5" s="69">
        <f t="shared" si="0"/>
        <v>159</v>
      </c>
      <c r="Q5" s="69">
        <f t="shared" si="0"/>
        <v>76</v>
      </c>
      <c r="R5" s="69">
        <f t="shared" si="0"/>
        <v>54</v>
      </c>
      <c r="S5" s="69">
        <f t="shared" si="0"/>
        <v>34</v>
      </c>
      <c r="T5" s="69">
        <f t="shared" si="0"/>
        <v>62</v>
      </c>
      <c r="U5" s="69">
        <f t="shared" si="0"/>
        <v>48</v>
      </c>
      <c r="V5" s="69">
        <f t="shared" si="0"/>
        <v>264</v>
      </c>
      <c r="W5" s="69">
        <f t="shared" si="0"/>
        <v>46</v>
      </c>
      <c r="X5" s="69">
        <f t="shared" si="0"/>
        <v>10</v>
      </c>
      <c r="Y5" s="69">
        <f t="shared" si="0"/>
        <v>25</v>
      </c>
      <c r="Z5" s="69">
        <f t="shared" si="0"/>
        <v>27</v>
      </c>
      <c r="AA5" s="69">
        <f t="shared" si="0"/>
        <v>9</v>
      </c>
      <c r="AB5" s="69">
        <f t="shared" si="0"/>
        <v>123</v>
      </c>
      <c r="AC5" s="69">
        <f t="shared" si="0"/>
        <v>68</v>
      </c>
      <c r="AD5" s="69">
        <f t="shared" si="0"/>
        <v>10</v>
      </c>
      <c r="AE5" s="69">
        <f t="shared" si="0"/>
        <v>12</v>
      </c>
      <c r="AF5" s="69">
        <f t="shared" si="0"/>
        <v>23</v>
      </c>
      <c r="AG5" s="69">
        <f t="shared" si="0"/>
        <v>118</v>
      </c>
      <c r="AH5" s="69">
        <f t="shared" si="0"/>
        <v>38</v>
      </c>
      <c r="AI5" s="69">
        <f t="shared" si="0"/>
        <v>54</v>
      </c>
      <c r="AJ5" s="69">
        <f t="shared" si="0"/>
        <v>12</v>
      </c>
      <c r="AK5" s="69">
        <f t="shared" si="0"/>
        <v>10</v>
      </c>
      <c r="AL5" s="69">
        <f t="shared" si="0"/>
        <v>15</v>
      </c>
      <c r="AM5" s="69">
        <f t="shared" si="0"/>
        <v>53</v>
      </c>
      <c r="AN5" s="69">
        <f t="shared" si="0"/>
        <v>6</v>
      </c>
      <c r="AO5" s="69">
        <f t="shared" si="0"/>
        <v>10</v>
      </c>
      <c r="AP5" s="69">
        <f t="shared" si="0"/>
        <v>679</v>
      </c>
      <c r="AQ5" s="69">
        <f t="shared" si="0"/>
        <v>18</v>
      </c>
      <c r="AR5" s="69">
        <f t="shared" si="0"/>
        <v>27</v>
      </c>
      <c r="AS5" s="69">
        <f t="shared" si="0"/>
        <v>280</v>
      </c>
      <c r="AT5" s="69">
        <f t="shared" si="0"/>
        <v>53</v>
      </c>
      <c r="AU5" s="69">
        <f t="shared" si="0"/>
        <v>32</v>
      </c>
      <c r="AV5" s="69">
        <f t="shared" si="0"/>
        <v>56</v>
      </c>
      <c r="AW5" s="69">
        <f t="shared" si="0"/>
        <v>11</v>
      </c>
      <c r="AX5" s="69">
        <f t="shared" si="0"/>
        <v>18</v>
      </c>
      <c r="AY5" s="69">
        <f t="shared" si="0"/>
        <v>31</v>
      </c>
      <c r="AZ5" s="69">
        <f t="shared" si="0"/>
        <v>55</v>
      </c>
      <c r="BA5" s="69">
        <f t="shared" si="0"/>
        <v>45</v>
      </c>
      <c r="BB5" s="69">
        <f t="shared" si="0"/>
        <v>42</v>
      </c>
      <c r="BC5" s="69">
        <f t="shared" si="0"/>
        <v>32</v>
      </c>
      <c r="BD5" s="69">
        <f t="shared" si="0"/>
        <v>156</v>
      </c>
      <c r="BE5" s="69">
        <f t="shared" si="0"/>
        <v>32</v>
      </c>
      <c r="BF5" s="69">
        <f t="shared" si="0"/>
        <v>12</v>
      </c>
      <c r="BG5" s="69">
        <f t="shared" si="0"/>
        <v>708</v>
      </c>
      <c r="BH5" s="69">
        <f t="shared" si="0"/>
        <v>9</v>
      </c>
      <c r="BI5" s="69">
        <f t="shared" si="0"/>
        <v>13</v>
      </c>
      <c r="BJ5" s="69">
        <f t="shared" si="0"/>
        <v>209</v>
      </c>
      <c r="BK5" s="69">
        <f t="shared" si="0"/>
        <v>59</v>
      </c>
      <c r="BL5" s="69">
        <f t="shared" si="0"/>
        <v>12</v>
      </c>
      <c r="BM5" s="69">
        <f t="shared" si="0"/>
        <v>430</v>
      </c>
      <c r="BN5" s="69">
        <f t="shared" si="0"/>
        <v>32</v>
      </c>
      <c r="BO5" s="69">
        <f t="shared" si="0"/>
        <v>62</v>
      </c>
      <c r="BP5" s="69">
        <f t="shared" si="0"/>
        <v>21</v>
      </c>
      <c r="BQ5" s="69">
        <f t="shared" si="0"/>
        <v>23</v>
      </c>
      <c r="BR5" s="69">
        <f t="shared" si="0"/>
        <v>1001</v>
      </c>
      <c r="BS5" s="69">
        <f t="shared" si="0"/>
        <v>14</v>
      </c>
      <c r="BT5" s="69">
        <f t="shared" si="0"/>
        <v>13</v>
      </c>
      <c r="BU5" s="69">
        <f t="shared" si="0"/>
        <v>795</v>
      </c>
      <c r="BV5" s="69">
        <f t="shared" si="0"/>
        <v>36</v>
      </c>
      <c r="BW5" s="69">
        <f t="shared" si="0"/>
        <v>66</v>
      </c>
      <c r="BX5" s="69">
        <f t="shared" si="0"/>
        <v>71</v>
      </c>
      <c r="BY5" s="69">
        <f aca="true" t="shared" si="1" ref="BY5:CH5">+SUM(BY6:BY18)</f>
        <v>136</v>
      </c>
      <c r="BZ5" s="69">
        <f t="shared" si="1"/>
        <v>541</v>
      </c>
      <c r="CA5" s="69">
        <f t="shared" si="1"/>
        <v>19</v>
      </c>
      <c r="CB5" s="69">
        <f t="shared" si="1"/>
        <v>533</v>
      </c>
      <c r="CC5" s="69">
        <f t="shared" si="1"/>
        <v>106</v>
      </c>
      <c r="CD5" s="69">
        <f t="shared" si="1"/>
        <v>28</v>
      </c>
      <c r="CE5" s="69">
        <f t="shared" si="1"/>
        <v>5</v>
      </c>
      <c r="CF5" s="69">
        <f t="shared" si="1"/>
        <v>22</v>
      </c>
      <c r="CG5" s="69">
        <f t="shared" si="1"/>
        <v>6</v>
      </c>
      <c r="CH5" s="69">
        <f t="shared" si="1"/>
        <v>2</v>
      </c>
    </row>
    <row r="6" spans="1:86" s="4" customFormat="1" ht="21" customHeight="1">
      <c r="A6" s="39">
        <f aca="true" t="shared" si="2" ref="A6:A18">+D6-E6-F6</f>
        <v>28</v>
      </c>
      <c r="B6" s="24">
        <v>1</v>
      </c>
      <c r="C6" s="24" t="s">
        <v>13</v>
      </c>
      <c r="D6" s="24">
        <v>1211</v>
      </c>
      <c r="E6" s="24">
        <v>253</v>
      </c>
      <c r="F6" s="24">
        <v>930</v>
      </c>
      <c r="G6" s="24">
        <v>649</v>
      </c>
      <c r="H6" s="24">
        <v>119</v>
      </c>
      <c r="I6" s="24">
        <v>530</v>
      </c>
      <c r="J6" s="24">
        <f>+SUM(K6:CH6)</f>
        <v>1326</v>
      </c>
      <c r="K6" s="107">
        <v>0</v>
      </c>
      <c r="L6" s="108">
        <v>141</v>
      </c>
      <c r="M6" s="108">
        <v>2</v>
      </c>
      <c r="N6" s="108">
        <v>0</v>
      </c>
      <c r="O6" s="108">
        <v>38</v>
      </c>
      <c r="P6" s="108">
        <v>77</v>
      </c>
      <c r="Q6" s="108">
        <v>0</v>
      </c>
      <c r="R6" s="108">
        <v>0</v>
      </c>
      <c r="S6" s="108">
        <v>6</v>
      </c>
      <c r="T6" s="108">
        <v>17</v>
      </c>
      <c r="U6" s="108">
        <v>4</v>
      </c>
      <c r="V6" s="108">
        <v>76</v>
      </c>
      <c r="W6" s="108">
        <v>0</v>
      </c>
      <c r="X6" s="108">
        <v>0</v>
      </c>
      <c r="Y6" s="108">
        <v>0</v>
      </c>
      <c r="Z6" s="108">
        <v>2</v>
      </c>
      <c r="AA6" s="108">
        <v>9</v>
      </c>
      <c r="AB6" s="108">
        <v>17</v>
      </c>
      <c r="AC6" s="108">
        <v>11</v>
      </c>
      <c r="AD6" s="108">
        <v>0</v>
      </c>
      <c r="AE6" s="108">
        <v>0</v>
      </c>
      <c r="AF6" s="108">
        <v>17</v>
      </c>
      <c r="AG6" s="108">
        <v>2</v>
      </c>
      <c r="AH6" s="108">
        <v>3</v>
      </c>
      <c r="AI6" s="108">
        <v>9</v>
      </c>
      <c r="AJ6" s="108">
        <v>0</v>
      </c>
      <c r="AK6" s="108">
        <v>0</v>
      </c>
      <c r="AL6" s="108">
        <v>0</v>
      </c>
      <c r="AM6" s="108">
        <v>1</v>
      </c>
      <c r="AN6" s="108">
        <v>0</v>
      </c>
      <c r="AO6" s="108">
        <v>0</v>
      </c>
      <c r="AP6" s="108">
        <v>98</v>
      </c>
      <c r="AQ6" s="108">
        <v>18</v>
      </c>
      <c r="AR6" s="108">
        <v>0</v>
      </c>
      <c r="AS6" s="108">
        <v>100</v>
      </c>
      <c r="AT6" s="108">
        <v>0</v>
      </c>
      <c r="AU6" s="108">
        <v>12</v>
      </c>
      <c r="AV6" s="108">
        <v>2</v>
      </c>
      <c r="AW6" s="108">
        <v>0</v>
      </c>
      <c r="AX6" s="108">
        <v>0</v>
      </c>
      <c r="AY6" s="108">
        <v>15</v>
      </c>
      <c r="AZ6" s="56">
        <v>30</v>
      </c>
      <c r="BA6" s="56">
        <v>33</v>
      </c>
      <c r="BB6" s="56">
        <v>3</v>
      </c>
      <c r="BC6" s="56">
        <v>4</v>
      </c>
      <c r="BD6" s="56">
        <v>89</v>
      </c>
      <c r="BE6" s="56">
        <v>0</v>
      </c>
      <c r="BF6" s="56">
        <v>0</v>
      </c>
      <c r="BG6" s="56">
        <v>95</v>
      </c>
      <c r="BH6" s="56">
        <v>0</v>
      </c>
      <c r="BI6" s="56">
        <v>0</v>
      </c>
      <c r="BJ6" s="56">
        <v>76</v>
      </c>
      <c r="BK6" s="56">
        <v>0</v>
      </c>
      <c r="BL6" s="56">
        <v>4</v>
      </c>
      <c r="BM6" s="56">
        <v>91</v>
      </c>
      <c r="BN6" s="56">
        <v>12</v>
      </c>
      <c r="BO6" s="56">
        <v>0</v>
      </c>
      <c r="BP6" s="56">
        <v>0</v>
      </c>
      <c r="BQ6" s="56">
        <v>0</v>
      </c>
      <c r="BR6" s="56">
        <v>0</v>
      </c>
      <c r="BS6" s="56">
        <v>0</v>
      </c>
      <c r="BT6" s="56">
        <v>0</v>
      </c>
      <c r="BU6" s="56">
        <v>98</v>
      </c>
      <c r="BV6" s="56">
        <v>36</v>
      </c>
      <c r="BW6" s="56">
        <v>0</v>
      </c>
      <c r="BX6" s="56">
        <v>0</v>
      </c>
      <c r="BY6" s="56">
        <v>0</v>
      </c>
      <c r="BZ6" s="56">
        <v>64</v>
      </c>
      <c r="CA6" s="56">
        <v>0</v>
      </c>
      <c r="CB6" s="56">
        <v>2</v>
      </c>
      <c r="CC6" s="56">
        <v>0</v>
      </c>
      <c r="CD6" s="56">
        <v>11</v>
      </c>
      <c r="CE6" s="56">
        <v>0</v>
      </c>
      <c r="CF6" s="56">
        <v>0</v>
      </c>
      <c r="CG6" s="56">
        <v>0</v>
      </c>
      <c r="CH6" s="56">
        <v>1</v>
      </c>
    </row>
    <row r="7" spans="1:86" s="4" customFormat="1" ht="21" customHeight="1">
      <c r="A7" s="39">
        <f>+D7-E7-F7</f>
        <v>-71</v>
      </c>
      <c r="B7" s="24">
        <v>2</v>
      </c>
      <c r="C7" s="24" t="s">
        <v>19</v>
      </c>
      <c r="D7" s="24">
        <v>674</v>
      </c>
      <c r="E7" s="24">
        <v>81</v>
      </c>
      <c r="F7" s="24">
        <v>664</v>
      </c>
      <c r="G7" s="24">
        <v>356</v>
      </c>
      <c r="H7" s="24">
        <v>60</v>
      </c>
      <c r="I7" s="24">
        <v>296</v>
      </c>
      <c r="J7" s="24">
        <f aca="true" t="shared" si="3" ref="J7:J18">+SUM(K7:CH7)</f>
        <v>722</v>
      </c>
      <c r="K7" s="107">
        <v>0</v>
      </c>
      <c r="L7" s="108">
        <v>223</v>
      </c>
      <c r="M7" s="108">
        <v>5</v>
      </c>
      <c r="N7" s="108">
        <v>0</v>
      </c>
      <c r="O7" s="108">
        <v>3</v>
      </c>
      <c r="P7" s="108">
        <v>4</v>
      </c>
      <c r="Q7" s="108">
        <v>0</v>
      </c>
      <c r="R7" s="108">
        <v>3</v>
      </c>
      <c r="S7" s="108">
        <v>0</v>
      </c>
      <c r="T7" s="108">
        <v>1</v>
      </c>
      <c r="U7" s="108">
        <v>0</v>
      </c>
      <c r="V7" s="108">
        <v>14</v>
      </c>
      <c r="W7" s="108">
        <v>0</v>
      </c>
      <c r="X7" s="108">
        <v>0</v>
      </c>
      <c r="Y7" s="108">
        <v>0</v>
      </c>
      <c r="Z7" s="108">
        <v>2</v>
      </c>
      <c r="AA7" s="108">
        <v>0</v>
      </c>
      <c r="AB7" s="108">
        <v>5</v>
      </c>
      <c r="AC7" s="108">
        <v>2</v>
      </c>
      <c r="AD7" s="108">
        <v>0</v>
      </c>
      <c r="AE7" s="108">
        <v>12</v>
      </c>
      <c r="AF7" s="108">
        <v>0</v>
      </c>
      <c r="AG7" s="108">
        <v>0</v>
      </c>
      <c r="AH7" s="108">
        <v>0</v>
      </c>
      <c r="AI7" s="108">
        <v>3</v>
      </c>
      <c r="AJ7" s="108">
        <v>0</v>
      </c>
      <c r="AK7" s="108">
        <v>0</v>
      </c>
      <c r="AL7" s="108">
        <v>0</v>
      </c>
      <c r="AM7" s="108">
        <v>0</v>
      </c>
      <c r="AN7" s="108">
        <v>0</v>
      </c>
      <c r="AO7" s="108">
        <v>0</v>
      </c>
      <c r="AP7" s="108">
        <v>5</v>
      </c>
      <c r="AQ7" s="108">
        <v>0</v>
      </c>
      <c r="AR7" s="108">
        <v>0</v>
      </c>
      <c r="AS7" s="108">
        <v>13</v>
      </c>
      <c r="AT7" s="108">
        <v>0</v>
      </c>
      <c r="AU7" s="108">
        <v>2</v>
      </c>
      <c r="AV7" s="108">
        <v>0</v>
      </c>
      <c r="AW7" s="108">
        <v>0</v>
      </c>
      <c r="AX7" s="108">
        <v>7</v>
      </c>
      <c r="AY7" s="108">
        <v>0</v>
      </c>
      <c r="AZ7" s="56">
        <v>2</v>
      </c>
      <c r="BA7" s="56">
        <v>0</v>
      </c>
      <c r="BB7" s="56">
        <v>0</v>
      </c>
      <c r="BC7" s="56">
        <v>0</v>
      </c>
      <c r="BD7" s="56">
        <v>0</v>
      </c>
      <c r="BE7" s="56">
        <v>0</v>
      </c>
      <c r="BF7" s="56">
        <v>0</v>
      </c>
      <c r="BG7" s="56">
        <v>7</v>
      </c>
      <c r="BH7" s="56">
        <v>0</v>
      </c>
      <c r="BI7" s="56">
        <v>0</v>
      </c>
      <c r="BJ7" s="56">
        <v>9</v>
      </c>
      <c r="BK7" s="56">
        <v>0</v>
      </c>
      <c r="BL7" s="56">
        <v>0</v>
      </c>
      <c r="BM7" s="56">
        <v>3</v>
      </c>
      <c r="BN7" s="56">
        <v>2</v>
      </c>
      <c r="BO7" s="56">
        <v>12</v>
      </c>
      <c r="BP7" s="56">
        <v>21</v>
      </c>
      <c r="BQ7" s="56">
        <v>0</v>
      </c>
      <c r="BR7" s="56">
        <v>274</v>
      </c>
      <c r="BS7" s="56">
        <v>0</v>
      </c>
      <c r="BT7" s="56">
        <v>0</v>
      </c>
      <c r="BU7" s="56">
        <v>24</v>
      </c>
      <c r="BV7" s="56">
        <v>0</v>
      </c>
      <c r="BW7" s="56">
        <v>0</v>
      </c>
      <c r="BX7" s="56">
        <v>0</v>
      </c>
      <c r="BY7" s="56">
        <v>15</v>
      </c>
      <c r="BZ7" s="56">
        <v>0</v>
      </c>
      <c r="CA7" s="56">
        <v>2</v>
      </c>
      <c r="CB7" s="56">
        <v>47</v>
      </c>
      <c r="CC7" s="56">
        <v>0</v>
      </c>
      <c r="CD7" s="56">
        <v>0</v>
      </c>
      <c r="CE7" s="56">
        <v>0</v>
      </c>
      <c r="CF7" s="56">
        <v>0</v>
      </c>
      <c r="CG7" s="56">
        <v>0</v>
      </c>
      <c r="CH7" s="56">
        <v>0</v>
      </c>
    </row>
    <row r="8" spans="1:86" s="4" customFormat="1" ht="21" customHeight="1">
      <c r="A8" s="39">
        <f t="shared" si="2"/>
        <v>61</v>
      </c>
      <c r="B8" s="24">
        <v>3</v>
      </c>
      <c r="C8" s="24" t="s">
        <v>22</v>
      </c>
      <c r="D8" s="24">
        <v>970</v>
      </c>
      <c r="E8" s="24">
        <v>85</v>
      </c>
      <c r="F8" s="24">
        <v>824</v>
      </c>
      <c r="G8" s="24">
        <v>420</v>
      </c>
      <c r="H8" s="24">
        <v>55</v>
      </c>
      <c r="I8" s="24">
        <v>365</v>
      </c>
      <c r="J8" s="24">
        <f t="shared" si="3"/>
        <v>865</v>
      </c>
      <c r="K8" s="107">
        <v>1</v>
      </c>
      <c r="L8" s="108">
        <v>93</v>
      </c>
      <c r="M8" s="108">
        <v>1</v>
      </c>
      <c r="N8" s="108">
        <v>0</v>
      </c>
      <c r="O8" s="108">
        <v>4</v>
      </c>
      <c r="P8" s="108">
        <v>1</v>
      </c>
      <c r="Q8" s="108">
        <v>0</v>
      </c>
      <c r="R8" s="108">
        <v>2</v>
      </c>
      <c r="S8" s="108">
        <v>0</v>
      </c>
      <c r="T8" s="108">
        <v>3</v>
      </c>
      <c r="U8" s="108">
        <v>0</v>
      </c>
      <c r="V8" s="108">
        <v>4</v>
      </c>
      <c r="W8" s="108">
        <v>0</v>
      </c>
      <c r="X8" s="108">
        <v>0</v>
      </c>
      <c r="Y8" s="108">
        <v>0</v>
      </c>
      <c r="Z8" s="108">
        <v>0</v>
      </c>
      <c r="AA8" s="108">
        <v>0</v>
      </c>
      <c r="AB8" s="108">
        <v>18</v>
      </c>
      <c r="AC8" s="108">
        <v>5</v>
      </c>
      <c r="AD8" s="108">
        <v>0</v>
      </c>
      <c r="AE8" s="108">
        <v>0</v>
      </c>
      <c r="AF8" s="108">
        <v>0</v>
      </c>
      <c r="AG8" s="108">
        <v>13</v>
      </c>
      <c r="AH8" s="108">
        <v>3</v>
      </c>
      <c r="AI8" s="108">
        <v>0</v>
      </c>
      <c r="AJ8" s="108">
        <v>3</v>
      </c>
      <c r="AK8" s="108">
        <v>0</v>
      </c>
      <c r="AL8" s="108">
        <v>5</v>
      </c>
      <c r="AM8" s="108">
        <v>0</v>
      </c>
      <c r="AN8" s="108">
        <v>0</v>
      </c>
      <c r="AO8" s="108">
        <v>0</v>
      </c>
      <c r="AP8" s="108">
        <v>0</v>
      </c>
      <c r="AQ8" s="108">
        <v>0</v>
      </c>
      <c r="AR8" s="108">
        <v>0</v>
      </c>
      <c r="AS8" s="108">
        <v>2</v>
      </c>
      <c r="AT8" s="108">
        <v>0</v>
      </c>
      <c r="AU8" s="108">
        <v>0</v>
      </c>
      <c r="AV8" s="108">
        <v>6</v>
      </c>
      <c r="AW8" s="108">
        <v>0</v>
      </c>
      <c r="AX8" s="108">
        <v>0</v>
      </c>
      <c r="AY8" s="108">
        <v>0</v>
      </c>
      <c r="AZ8" s="56">
        <v>2</v>
      </c>
      <c r="BA8" s="56">
        <v>0</v>
      </c>
      <c r="BB8" s="56">
        <v>3</v>
      </c>
      <c r="BC8" s="56">
        <v>2</v>
      </c>
      <c r="BD8" s="56">
        <v>4</v>
      </c>
      <c r="BE8" s="56">
        <v>0</v>
      </c>
      <c r="BF8" s="56">
        <v>4</v>
      </c>
      <c r="BG8" s="56">
        <v>31</v>
      </c>
      <c r="BH8" s="56">
        <v>0</v>
      </c>
      <c r="BI8" s="56">
        <v>0</v>
      </c>
      <c r="BJ8" s="56">
        <v>6</v>
      </c>
      <c r="BK8" s="56">
        <v>41</v>
      </c>
      <c r="BL8" s="56">
        <v>0</v>
      </c>
      <c r="BM8" s="56">
        <v>0</v>
      </c>
      <c r="BN8" s="56">
        <v>2</v>
      </c>
      <c r="BO8" s="56">
        <v>0</v>
      </c>
      <c r="BP8" s="56">
        <v>0</v>
      </c>
      <c r="BQ8" s="56">
        <v>0</v>
      </c>
      <c r="BR8" s="56">
        <v>528</v>
      </c>
      <c r="BS8" s="56">
        <v>0</v>
      </c>
      <c r="BT8" s="56">
        <v>0</v>
      </c>
      <c r="BU8" s="56">
        <v>54</v>
      </c>
      <c r="BV8" s="56">
        <v>0</v>
      </c>
      <c r="BW8" s="56">
        <v>20</v>
      </c>
      <c r="BX8" s="56">
        <v>0</v>
      </c>
      <c r="BY8" s="56">
        <v>0</v>
      </c>
      <c r="BZ8" s="56">
        <v>3</v>
      </c>
      <c r="CA8" s="56">
        <v>0</v>
      </c>
      <c r="CB8" s="56">
        <v>0</v>
      </c>
      <c r="CC8" s="56">
        <v>0</v>
      </c>
      <c r="CD8" s="56">
        <v>0</v>
      </c>
      <c r="CE8" s="56">
        <v>0</v>
      </c>
      <c r="CF8" s="56">
        <v>1</v>
      </c>
      <c r="CG8" s="56">
        <v>0</v>
      </c>
      <c r="CH8" s="56">
        <v>0</v>
      </c>
    </row>
    <row r="9" spans="1:86" s="4" customFormat="1" ht="21" customHeight="1">
      <c r="A9" s="39">
        <f t="shared" si="2"/>
        <v>-25</v>
      </c>
      <c r="B9" s="24">
        <v>4</v>
      </c>
      <c r="C9" s="24" t="s">
        <v>8</v>
      </c>
      <c r="D9" s="24">
        <v>857</v>
      </c>
      <c r="E9" s="24">
        <v>160</v>
      </c>
      <c r="F9" s="24">
        <v>722</v>
      </c>
      <c r="G9" s="24">
        <v>434</v>
      </c>
      <c r="H9" s="24">
        <v>81</v>
      </c>
      <c r="I9" s="24">
        <v>353</v>
      </c>
      <c r="J9" s="24">
        <f t="shared" si="3"/>
        <v>846</v>
      </c>
      <c r="K9" s="107">
        <v>0</v>
      </c>
      <c r="L9" s="108">
        <v>307</v>
      </c>
      <c r="M9" s="108">
        <v>4</v>
      </c>
      <c r="N9" s="108">
        <v>0</v>
      </c>
      <c r="O9" s="108">
        <v>0</v>
      </c>
      <c r="P9" s="108">
        <v>1</v>
      </c>
      <c r="Q9" s="108">
        <v>0</v>
      </c>
      <c r="R9" s="108">
        <v>3</v>
      </c>
      <c r="S9" s="108">
        <v>0</v>
      </c>
      <c r="T9" s="108">
        <v>13</v>
      </c>
      <c r="U9" s="108">
        <v>0</v>
      </c>
      <c r="V9" s="108">
        <v>30</v>
      </c>
      <c r="W9" s="108">
        <v>0</v>
      </c>
      <c r="X9" s="108">
        <v>0</v>
      </c>
      <c r="Y9" s="108">
        <v>0</v>
      </c>
      <c r="Z9" s="108">
        <v>16</v>
      </c>
      <c r="AA9" s="108">
        <v>0</v>
      </c>
      <c r="AB9" s="108">
        <v>1</v>
      </c>
      <c r="AC9" s="108">
        <v>5</v>
      </c>
      <c r="AD9" s="108">
        <v>0</v>
      </c>
      <c r="AE9" s="108">
        <v>0</v>
      </c>
      <c r="AF9" s="108">
        <v>2</v>
      </c>
      <c r="AG9" s="108">
        <v>38</v>
      </c>
      <c r="AH9" s="108">
        <v>0</v>
      </c>
      <c r="AI9" s="108">
        <v>0</v>
      </c>
      <c r="AJ9" s="108">
        <v>0</v>
      </c>
      <c r="AK9" s="108">
        <v>0</v>
      </c>
      <c r="AL9" s="108">
        <v>0</v>
      </c>
      <c r="AM9" s="108">
        <v>0</v>
      </c>
      <c r="AN9" s="108">
        <v>0</v>
      </c>
      <c r="AO9" s="108">
        <v>0</v>
      </c>
      <c r="AP9" s="108">
        <v>208</v>
      </c>
      <c r="AQ9" s="108">
        <v>0</v>
      </c>
      <c r="AR9" s="108">
        <v>0</v>
      </c>
      <c r="AS9" s="108">
        <v>29</v>
      </c>
      <c r="AT9" s="108">
        <v>0</v>
      </c>
      <c r="AU9" s="108">
        <v>2</v>
      </c>
      <c r="AV9" s="108">
        <v>6</v>
      </c>
      <c r="AW9" s="108">
        <v>0</v>
      </c>
      <c r="AX9" s="108">
        <v>0</v>
      </c>
      <c r="AY9" s="108">
        <v>0</v>
      </c>
      <c r="AZ9" s="56">
        <v>2</v>
      </c>
      <c r="BA9" s="56">
        <v>0</v>
      </c>
      <c r="BB9" s="56">
        <v>0</v>
      </c>
      <c r="BC9" s="56">
        <v>2</v>
      </c>
      <c r="BD9" s="56">
        <v>0</v>
      </c>
      <c r="BE9" s="56">
        <v>0</v>
      </c>
      <c r="BF9" s="56">
        <v>0</v>
      </c>
      <c r="BG9" s="56">
        <v>27</v>
      </c>
      <c r="BH9" s="56">
        <v>0</v>
      </c>
      <c r="BI9" s="56">
        <v>0</v>
      </c>
      <c r="BJ9" s="56">
        <v>2</v>
      </c>
      <c r="BK9" s="56">
        <v>0</v>
      </c>
      <c r="BL9" s="56">
        <v>0</v>
      </c>
      <c r="BM9" s="56">
        <v>0</v>
      </c>
      <c r="BN9" s="56">
        <v>0</v>
      </c>
      <c r="BO9" s="56">
        <v>0</v>
      </c>
      <c r="BP9" s="56">
        <v>0</v>
      </c>
      <c r="BQ9" s="56">
        <v>3</v>
      </c>
      <c r="BR9" s="56">
        <v>18</v>
      </c>
      <c r="BS9" s="56">
        <v>0</v>
      </c>
      <c r="BT9" s="56">
        <v>0</v>
      </c>
      <c r="BU9" s="56">
        <v>0</v>
      </c>
      <c r="BV9" s="56">
        <v>0</v>
      </c>
      <c r="BW9" s="56">
        <v>46</v>
      </c>
      <c r="BX9" s="56">
        <v>0</v>
      </c>
      <c r="BY9" s="56">
        <v>0</v>
      </c>
      <c r="BZ9" s="56">
        <v>53</v>
      </c>
      <c r="CA9" s="56">
        <v>10</v>
      </c>
      <c r="CB9" s="56">
        <v>15</v>
      </c>
      <c r="CC9" s="56">
        <v>0</v>
      </c>
      <c r="CD9" s="56">
        <v>2</v>
      </c>
      <c r="CE9" s="56">
        <v>1</v>
      </c>
      <c r="CF9" s="56">
        <v>0</v>
      </c>
      <c r="CG9" s="56">
        <v>0</v>
      </c>
      <c r="CH9" s="56">
        <v>0</v>
      </c>
    </row>
    <row r="10" spans="1:86" s="4" customFormat="1" ht="21" customHeight="1">
      <c r="A10" s="39">
        <f t="shared" si="2"/>
        <v>-17</v>
      </c>
      <c r="B10" s="24">
        <v>5</v>
      </c>
      <c r="C10" s="24" t="s">
        <v>18</v>
      </c>
      <c r="D10" s="24">
        <v>1028</v>
      </c>
      <c r="E10" s="24">
        <v>90</v>
      </c>
      <c r="F10" s="24">
        <v>955</v>
      </c>
      <c r="G10" s="24">
        <v>513</v>
      </c>
      <c r="H10" s="24">
        <v>64</v>
      </c>
      <c r="I10" s="24">
        <v>449</v>
      </c>
      <c r="J10" s="24">
        <f t="shared" si="3"/>
        <v>954</v>
      </c>
      <c r="K10" s="107">
        <v>0</v>
      </c>
      <c r="L10" s="108">
        <v>512</v>
      </c>
      <c r="M10" s="108">
        <v>4</v>
      </c>
      <c r="N10" s="108">
        <v>0</v>
      </c>
      <c r="O10" s="108">
        <v>1</v>
      </c>
      <c r="P10" s="108">
        <v>10</v>
      </c>
      <c r="Q10" s="108">
        <v>0</v>
      </c>
      <c r="R10" s="108">
        <v>5</v>
      </c>
      <c r="S10" s="108">
        <v>6</v>
      </c>
      <c r="T10" s="108">
        <v>3</v>
      </c>
      <c r="U10" s="108">
        <v>0</v>
      </c>
      <c r="V10" s="108">
        <v>6</v>
      </c>
      <c r="W10" s="108">
        <v>17</v>
      </c>
      <c r="X10" s="108">
        <v>0</v>
      </c>
      <c r="Y10" s="108">
        <v>0</v>
      </c>
      <c r="Z10" s="108">
        <v>0</v>
      </c>
      <c r="AA10" s="108">
        <v>0</v>
      </c>
      <c r="AB10" s="108">
        <v>4</v>
      </c>
      <c r="AC10" s="108">
        <v>1</v>
      </c>
      <c r="AD10" s="108">
        <v>0</v>
      </c>
      <c r="AE10" s="108">
        <v>0</v>
      </c>
      <c r="AF10" s="108">
        <v>0</v>
      </c>
      <c r="AG10" s="108">
        <v>16</v>
      </c>
      <c r="AH10" s="108">
        <v>0</v>
      </c>
      <c r="AI10" s="108">
        <v>4</v>
      </c>
      <c r="AJ10" s="108">
        <v>3</v>
      </c>
      <c r="AK10" s="108">
        <v>10</v>
      </c>
      <c r="AL10" s="108">
        <v>0</v>
      </c>
      <c r="AM10" s="108">
        <v>1</v>
      </c>
      <c r="AN10" s="108">
        <v>0</v>
      </c>
      <c r="AO10" s="108">
        <v>0</v>
      </c>
      <c r="AP10" s="108">
        <v>19</v>
      </c>
      <c r="AQ10" s="108">
        <v>0</v>
      </c>
      <c r="AR10" s="108">
        <v>0</v>
      </c>
      <c r="AS10" s="108">
        <v>7</v>
      </c>
      <c r="AT10" s="108">
        <v>0</v>
      </c>
      <c r="AU10" s="108">
        <v>2</v>
      </c>
      <c r="AV10" s="108">
        <v>5</v>
      </c>
      <c r="AW10" s="108">
        <v>0</v>
      </c>
      <c r="AX10" s="108">
        <v>2</v>
      </c>
      <c r="AY10" s="108">
        <v>0</v>
      </c>
      <c r="AZ10" s="56">
        <v>3</v>
      </c>
      <c r="BA10" s="56">
        <v>1</v>
      </c>
      <c r="BB10" s="56">
        <v>1</v>
      </c>
      <c r="BC10" s="56">
        <v>0</v>
      </c>
      <c r="BD10" s="56">
        <v>0</v>
      </c>
      <c r="BE10" s="56">
        <v>0</v>
      </c>
      <c r="BF10" s="56">
        <v>0</v>
      </c>
      <c r="BG10" s="56">
        <v>93</v>
      </c>
      <c r="BH10" s="56">
        <v>0</v>
      </c>
      <c r="BI10" s="56">
        <v>0</v>
      </c>
      <c r="BJ10" s="56">
        <v>8</v>
      </c>
      <c r="BK10" s="56">
        <v>0</v>
      </c>
      <c r="BL10" s="56">
        <v>0</v>
      </c>
      <c r="BM10" s="56">
        <v>78</v>
      </c>
      <c r="BN10" s="56">
        <v>2</v>
      </c>
      <c r="BO10" s="56">
        <v>0</v>
      </c>
      <c r="BP10" s="56">
        <v>0</v>
      </c>
      <c r="BQ10" s="56">
        <v>0</v>
      </c>
      <c r="BR10" s="56">
        <v>0</v>
      </c>
      <c r="BS10" s="56">
        <v>0</v>
      </c>
      <c r="BT10" s="56">
        <v>0</v>
      </c>
      <c r="BU10" s="56">
        <v>0</v>
      </c>
      <c r="BV10" s="56">
        <v>0</v>
      </c>
      <c r="BW10" s="56">
        <v>0</v>
      </c>
      <c r="BX10" s="56">
        <v>0</v>
      </c>
      <c r="BY10" s="56">
        <v>0</v>
      </c>
      <c r="BZ10" s="56">
        <v>38</v>
      </c>
      <c r="CA10" s="56">
        <v>0</v>
      </c>
      <c r="CB10" s="56">
        <v>47</v>
      </c>
      <c r="CC10" s="56">
        <v>44</v>
      </c>
      <c r="CD10" s="56">
        <v>0</v>
      </c>
      <c r="CE10" s="56">
        <v>0</v>
      </c>
      <c r="CF10" s="56">
        <v>1</v>
      </c>
      <c r="CG10" s="56">
        <v>0</v>
      </c>
      <c r="CH10" s="56">
        <v>0</v>
      </c>
    </row>
    <row r="11" spans="1:86" s="4" customFormat="1" ht="18" customHeight="1">
      <c r="A11" s="39">
        <f t="shared" si="2"/>
        <v>-3</v>
      </c>
      <c r="B11" s="24">
        <v>6</v>
      </c>
      <c r="C11" s="24" t="s">
        <v>3</v>
      </c>
      <c r="D11" s="24">
        <v>779</v>
      </c>
      <c r="E11" s="24">
        <v>96</v>
      </c>
      <c r="F11" s="24">
        <v>686</v>
      </c>
      <c r="G11" s="24">
        <v>450</v>
      </c>
      <c r="H11" s="24">
        <v>84</v>
      </c>
      <c r="I11" s="24">
        <v>366</v>
      </c>
      <c r="J11" s="24">
        <f t="shared" si="3"/>
        <v>806</v>
      </c>
      <c r="K11" s="107">
        <v>0</v>
      </c>
      <c r="L11" s="108">
        <v>190</v>
      </c>
      <c r="M11" s="108">
        <v>24</v>
      </c>
      <c r="N11" s="108">
        <v>0</v>
      </c>
      <c r="O11" s="108">
        <v>0</v>
      </c>
      <c r="P11" s="108">
        <v>0</v>
      </c>
      <c r="Q11" s="108">
        <v>73</v>
      </c>
      <c r="R11" s="108">
        <v>3</v>
      </c>
      <c r="S11" s="108">
        <v>0</v>
      </c>
      <c r="T11" s="108">
        <v>7</v>
      </c>
      <c r="U11" s="108">
        <v>1</v>
      </c>
      <c r="V11" s="108">
        <v>0</v>
      </c>
      <c r="W11" s="108">
        <v>0</v>
      </c>
      <c r="X11" s="108">
        <v>0</v>
      </c>
      <c r="Y11" s="108">
        <v>0</v>
      </c>
      <c r="Z11" s="108">
        <v>0</v>
      </c>
      <c r="AA11" s="108">
        <v>0</v>
      </c>
      <c r="AB11" s="108">
        <v>5</v>
      </c>
      <c r="AC11" s="108">
        <v>0</v>
      </c>
      <c r="AD11" s="108">
        <v>0</v>
      </c>
      <c r="AE11" s="108">
        <v>0</v>
      </c>
      <c r="AF11" s="108">
        <v>0</v>
      </c>
      <c r="AG11" s="108">
        <v>0</v>
      </c>
      <c r="AH11" s="108">
        <v>2</v>
      </c>
      <c r="AI11" s="108">
        <v>1</v>
      </c>
      <c r="AJ11" s="108">
        <v>0</v>
      </c>
      <c r="AK11" s="108">
        <v>0</v>
      </c>
      <c r="AL11" s="108">
        <v>5</v>
      </c>
      <c r="AM11" s="108">
        <v>1</v>
      </c>
      <c r="AN11" s="108">
        <v>0</v>
      </c>
      <c r="AO11" s="108">
        <v>0</v>
      </c>
      <c r="AP11" s="108">
        <v>65</v>
      </c>
      <c r="AQ11" s="108">
        <v>0</v>
      </c>
      <c r="AR11" s="108">
        <v>2</v>
      </c>
      <c r="AS11" s="108">
        <v>0</v>
      </c>
      <c r="AT11" s="108">
        <v>0</v>
      </c>
      <c r="AU11" s="108">
        <v>0</v>
      </c>
      <c r="AV11" s="108">
        <v>2</v>
      </c>
      <c r="AW11" s="108">
        <v>0</v>
      </c>
      <c r="AX11" s="108">
        <v>0</v>
      </c>
      <c r="AY11" s="108">
        <v>0</v>
      </c>
      <c r="AZ11" s="56">
        <v>0</v>
      </c>
      <c r="BA11" s="56">
        <v>0</v>
      </c>
      <c r="BB11" s="56">
        <v>0</v>
      </c>
      <c r="BC11" s="56">
        <v>0</v>
      </c>
      <c r="BD11" s="56">
        <v>0</v>
      </c>
      <c r="BE11" s="56">
        <v>0</v>
      </c>
      <c r="BF11" s="56">
        <v>0</v>
      </c>
      <c r="BG11" s="56">
        <v>39</v>
      </c>
      <c r="BH11" s="56">
        <v>0</v>
      </c>
      <c r="BI11" s="56">
        <v>0</v>
      </c>
      <c r="BJ11" s="56">
        <v>59</v>
      </c>
      <c r="BK11" s="56">
        <v>0</v>
      </c>
      <c r="BL11" s="56">
        <v>0</v>
      </c>
      <c r="BM11" s="56">
        <v>0</v>
      </c>
      <c r="BN11" s="56">
        <v>0</v>
      </c>
      <c r="BO11" s="56">
        <v>19</v>
      </c>
      <c r="BP11" s="56">
        <v>0</v>
      </c>
      <c r="BQ11" s="56">
        <v>0</v>
      </c>
      <c r="BR11" s="56">
        <v>0</v>
      </c>
      <c r="BS11" s="56">
        <v>0</v>
      </c>
      <c r="BT11" s="56">
        <v>0</v>
      </c>
      <c r="BU11" s="56">
        <v>11</v>
      </c>
      <c r="BV11" s="56">
        <v>0</v>
      </c>
      <c r="BW11" s="56">
        <v>0</v>
      </c>
      <c r="BX11" s="56">
        <v>0</v>
      </c>
      <c r="BY11" s="56">
        <v>0</v>
      </c>
      <c r="BZ11" s="56">
        <v>151</v>
      </c>
      <c r="CA11" s="56">
        <v>0</v>
      </c>
      <c r="CB11" s="56">
        <v>111</v>
      </c>
      <c r="CC11" s="56">
        <v>35</v>
      </c>
      <c r="CD11" s="56">
        <v>0</v>
      </c>
      <c r="CE11" s="56">
        <v>0</v>
      </c>
      <c r="CF11" s="56">
        <v>0</v>
      </c>
      <c r="CG11" s="56">
        <v>0</v>
      </c>
      <c r="CH11" s="56">
        <v>0</v>
      </c>
    </row>
    <row r="12" spans="1:86" s="4" customFormat="1" ht="21" customHeight="1">
      <c r="A12" s="39">
        <f t="shared" si="2"/>
        <v>60</v>
      </c>
      <c r="B12" s="24">
        <v>7</v>
      </c>
      <c r="C12" s="24" t="s">
        <v>21</v>
      </c>
      <c r="D12" s="24">
        <v>1133</v>
      </c>
      <c r="E12" s="24">
        <v>102</v>
      </c>
      <c r="F12" s="24">
        <v>971</v>
      </c>
      <c r="G12" s="24">
        <v>679</v>
      </c>
      <c r="H12" s="24">
        <v>109</v>
      </c>
      <c r="I12" s="24">
        <v>570</v>
      </c>
      <c r="J12" s="24">
        <f t="shared" si="3"/>
        <v>1191</v>
      </c>
      <c r="K12" s="107">
        <v>1</v>
      </c>
      <c r="L12" s="108">
        <v>178</v>
      </c>
      <c r="M12" s="108">
        <v>8</v>
      </c>
      <c r="N12" s="108">
        <v>0</v>
      </c>
      <c r="O12" s="108">
        <v>0</v>
      </c>
      <c r="P12" s="108">
        <v>7</v>
      </c>
      <c r="Q12" s="108">
        <v>0</v>
      </c>
      <c r="R12" s="108">
        <v>7</v>
      </c>
      <c r="S12" s="108">
        <v>5</v>
      </c>
      <c r="T12" s="108">
        <v>10</v>
      </c>
      <c r="U12" s="108">
        <v>36</v>
      </c>
      <c r="V12" s="108">
        <v>78</v>
      </c>
      <c r="W12" s="108">
        <v>0</v>
      </c>
      <c r="X12" s="108">
        <v>0</v>
      </c>
      <c r="Y12" s="108">
        <v>0</v>
      </c>
      <c r="Z12" s="108">
        <v>7</v>
      </c>
      <c r="AA12" s="108">
        <v>0</v>
      </c>
      <c r="AB12" s="108">
        <v>8</v>
      </c>
      <c r="AC12" s="108">
        <v>2</v>
      </c>
      <c r="AD12" s="108">
        <v>0</v>
      </c>
      <c r="AE12" s="108">
        <v>0</v>
      </c>
      <c r="AF12" s="108">
        <v>2</v>
      </c>
      <c r="AG12" s="108">
        <v>6</v>
      </c>
      <c r="AH12" s="108">
        <v>5</v>
      </c>
      <c r="AI12" s="108">
        <v>6</v>
      </c>
      <c r="AJ12" s="108">
        <v>0</v>
      </c>
      <c r="AK12" s="108">
        <v>0</v>
      </c>
      <c r="AL12" s="108">
        <v>0</v>
      </c>
      <c r="AM12" s="108">
        <v>9</v>
      </c>
      <c r="AN12" s="108">
        <v>0</v>
      </c>
      <c r="AO12" s="108">
        <v>0</v>
      </c>
      <c r="AP12" s="108">
        <v>104</v>
      </c>
      <c r="AQ12" s="108">
        <v>0</v>
      </c>
      <c r="AR12" s="108">
        <v>11</v>
      </c>
      <c r="AS12" s="108">
        <v>69</v>
      </c>
      <c r="AT12" s="108">
        <v>0</v>
      </c>
      <c r="AU12" s="108">
        <v>12</v>
      </c>
      <c r="AV12" s="108">
        <v>7</v>
      </c>
      <c r="AW12" s="108">
        <v>0</v>
      </c>
      <c r="AX12" s="108">
        <v>2</v>
      </c>
      <c r="AY12" s="108">
        <v>5</v>
      </c>
      <c r="AZ12" s="56">
        <v>9</v>
      </c>
      <c r="BA12" s="56">
        <v>6</v>
      </c>
      <c r="BB12" s="56">
        <v>4</v>
      </c>
      <c r="BC12" s="56">
        <v>11</v>
      </c>
      <c r="BD12" s="56">
        <v>43</v>
      </c>
      <c r="BE12" s="56">
        <v>0</v>
      </c>
      <c r="BF12" s="56">
        <v>4</v>
      </c>
      <c r="BG12" s="56">
        <v>72</v>
      </c>
      <c r="BH12" s="56">
        <v>0</v>
      </c>
      <c r="BI12" s="56">
        <v>0</v>
      </c>
      <c r="BJ12" s="56">
        <v>26</v>
      </c>
      <c r="BK12" s="56">
        <v>0</v>
      </c>
      <c r="BL12" s="56">
        <v>4</v>
      </c>
      <c r="BM12" s="56">
        <v>131</v>
      </c>
      <c r="BN12" s="56">
        <v>7</v>
      </c>
      <c r="BO12" s="56">
        <v>0</v>
      </c>
      <c r="BP12" s="56">
        <v>0</v>
      </c>
      <c r="BQ12" s="56">
        <v>0</v>
      </c>
      <c r="BR12" s="56">
        <v>25</v>
      </c>
      <c r="BS12" s="56">
        <v>0</v>
      </c>
      <c r="BT12" s="56">
        <v>0</v>
      </c>
      <c r="BU12" s="56">
        <v>164</v>
      </c>
      <c r="BV12" s="56">
        <v>0</v>
      </c>
      <c r="BW12" s="56">
        <v>0</v>
      </c>
      <c r="BX12" s="56">
        <v>0</v>
      </c>
      <c r="BY12" s="56">
        <v>0</v>
      </c>
      <c r="BZ12" s="56">
        <v>79</v>
      </c>
      <c r="CA12" s="56">
        <v>2</v>
      </c>
      <c r="CB12" s="56">
        <v>9</v>
      </c>
      <c r="CC12" s="56">
        <v>1</v>
      </c>
      <c r="CD12" s="56">
        <v>9</v>
      </c>
      <c r="CE12" s="56">
        <v>0</v>
      </c>
      <c r="CF12" s="56">
        <v>0</v>
      </c>
      <c r="CG12" s="56">
        <v>0</v>
      </c>
      <c r="CH12" s="56">
        <v>0</v>
      </c>
    </row>
    <row r="13" spans="1:86" s="4" customFormat="1" ht="21" customHeight="1">
      <c r="A13" s="39">
        <f t="shared" si="2"/>
        <v>-3</v>
      </c>
      <c r="B13" s="24">
        <v>8</v>
      </c>
      <c r="C13" s="24" t="s">
        <v>5</v>
      </c>
      <c r="D13" s="24">
        <v>737</v>
      </c>
      <c r="E13" s="24">
        <v>66</v>
      </c>
      <c r="F13" s="24">
        <v>674</v>
      </c>
      <c r="G13" s="24">
        <v>371</v>
      </c>
      <c r="H13" s="24">
        <v>55</v>
      </c>
      <c r="I13" s="24">
        <v>316</v>
      </c>
      <c r="J13" s="24">
        <f t="shared" si="3"/>
        <v>744</v>
      </c>
      <c r="K13" s="107">
        <v>0</v>
      </c>
      <c r="L13" s="108">
        <v>300</v>
      </c>
      <c r="M13" s="108">
        <v>1</v>
      </c>
      <c r="N13" s="108">
        <v>0</v>
      </c>
      <c r="O13" s="108">
        <v>3</v>
      </c>
      <c r="P13" s="108">
        <v>1</v>
      </c>
      <c r="Q13" s="108">
        <v>0</v>
      </c>
      <c r="R13" s="108">
        <v>0</v>
      </c>
      <c r="S13" s="108">
        <v>14</v>
      </c>
      <c r="T13" s="108">
        <v>2</v>
      </c>
      <c r="U13" s="108">
        <v>4</v>
      </c>
      <c r="V13" s="108">
        <v>32</v>
      </c>
      <c r="W13" s="108">
        <v>0</v>
      </c>
      <c r="X13" s="108">
        <v>10</v>
      </c>
      <c r="Y13" s="108">
        <v>0</v>
      </c>
      <c r="Z13" s="108">
        <v>0</v>
      </c>
      <c r="AA13" s="108">
        <v>0</v>
      </c>
      <c r="AB13" s="108">
        <v>4</v>
      </c>
      <c r="AC13" s="108">
        <v>4</v>
      </c>
      <c r="AD13" s="108">
        <v>10</v>
      </c>
      <c r="AE13" s="108">
        <v>0</v>
      </c>
      <c r="AF13" s="108">
        <v>0</v>
      </c>
      <c r="AG13" s="108">
        <v>9</v>
      </c>
      <c r="AH13" s="108">
        <v>3</v>
      </c>
      <c r="AI13" s="108">
        <v>9</v>
      </c>
      <c r="AJ13" s="108">
        <v>0</v>
      </c>
      <c r="AK13" s="108">
        <v>0</v>
      </c>
      <c r="AL13" s="108">
        <v>0</v>
      </c>
      <c r="AM13" s="108">
        <v>1</v>
      </c>
      <c r="AN13" s="108">
        <v>0</v>
      </c>
      <c r="AO13" s="108">
        <v>10</v>
      </c>
      <c r="AP13" s="108">
        <v>6</v>
      </c>
      <c r="AQ13" s="108">
        <v>0</v>
      </c>
      <c r="AR13" s="108">
        <v>2</v>
      </c>
      <c r="AS13" s="108">
        <v>28</v>
      </c>
      <c r="AT13" s="108">
        <v>0</v>
      </c>
      <c r="AU13" s="108">
        <v>0</v>
      </c>
      <c r="AV13" s="108">
        <v>2</v>
      </c>
      <c r="AW13" s="108">
        <v>0</v>
      </c>
      <c r="AX13" s="108">
        <v>5</v>
      </c>
      <c r="AY13" s="108">
        <v>2</v>
      </c>
      <c r="AZ13" s="56">
        <v>0</v>
      </c>
      <c r="BA13" s="56">
        <v>1</v>
      </c>
      <c r="BB13" s="56">
        <v>0</v>
      </c>
      <c r="BC13" s="56">
        <v>0</v>
      </c>
      <c r="BD13" s="56">
        <v>2</v>
      </c>
      <c r="BE13" s="56">
        <v>0</v>
      </c>
      <c r="BF13" s="56">
        <v>0</v>
      </c>
      <c r="BG13" s="56">
        <v>18</v>
      </c>
      <c r="BH13" s="56">
        <v>0</v>
      </c>
      <c r="BI13" s="56">
        <v>0</v>
      </c>
      <c r="BJ13" s="56">
        <v>8</v>
      </c>
      <c r="BK13" s="56">
        <v>0</v>
      </c>
      <c r="BL13" s="56">
        <v>0</v>
      </c>
      <c r="BM13" s="56">
        <v>0</v>
      </c>
      <c r="BN13" s="56">
        <v>3</v>
      </c>
      <c r="BO13" s="56">
        <v>0</v>
      </c>
      <c r="BP13" s="56">
        <v>0</v>
      </c>
      <c r="BQ13" s="56">
        <v>0</v>
      </c>
      <c r="BR13" s="56">
        <v>156</v>
      </c>
      <c r="BS13" s="56">
        <v>0</v>
      </c>
      <c r="BT13" s="56">
        <v>0</v>
      </c>
      <c r="BU13" s="56">
        <v>43</v>
      </c>
      <c r="BV13" s="56">
        <v>0</v>
      </c>
      <c r="BW13" s="56">
        <v>0</v>
      </c>
      <c r="BX13" s="56">
        <v>0</v>
      </c>
      <c r="BY13" s="56">
        <v>0</v>
      </c>
      <c r="BZ13" s="56">
        <v>26</v>
      </c>
      <c r="CA13" s="56">
        <v>0</v>
      </c>
      <c r="CB13" s="56">
        <v>0</v>
      </c>
      <c r="CC13" s="56">
        <v>19</v>
      </c>
      <c r="CD13" s="56">
        <v>4</v>
      </c>
      <c r="CE13" s="56">
        <v>0</v>
      </c>
      <c r="CF13" s="56">
        <v>0</v>
      </c>
      <c r="CG13" s="56">
        <v>2</v>
      </c>
      <c r="CH13" s="56">
        <v>0</v>
      </c>
    </row>
    <row r="14" spans="1:86" s="4" customFormat="1" ht="21" customHeight="1">
      <c r="A14" s="39">
        <f t="shared" si="2"/>
        <v>18</v>
      </c>
      <c r="B14" s="24">
        <v>9</v>
      </c>
      <c r="C14" s="24" t="s">
        <v>27</v>
      </c>
      <c r="D14" s="24">
        <v>1012</v>
      </c>
      <c r="E14" s="24">
        <v>103</v>
      </c>
      <c r="F14" s="24">
        <v>891</v>
      </c>
      <c r="G14" s="24">
        <v>524</v>
      </c>
      <c r="H14" s="24">
        <v>71</v>
      </c>
      <c r="I14" s="24">
        <v>453</v>
      </c>
      <c r="J14" s="24">
        <f t="shared" si="3"/>
        <v>975</v>
      </c>
      <c r="K14" s="107">
        <v>0</v>
      </c>
      <c r="L14" s="108">
        <v>368</v>
      </c>
      <c r="M14" s="108">
        <v>31</v>
      </c>
      <c r="N14" s="108">
        <v>0</v>
      </c>
      <c r="O14" s="108">
        <v>6</v>
      </c>
      <c r="P14" s="108">
        <v>1</v>
      </c>
      <c r="Q14" s="108">
        <v>2</v>
      </c>
      <c r="R14" s="108">
        <v>6</v>
      </c>
      <c r="S14" s="108">
        <v>3</v>
      </c>
      <c r="T14" s="108">
        <v>2</v>
      </c>
      <c r="U14" s="108">
        <v>0</v>
      </c>
      <c r="V14" s="108">
        <v>2</v>
      </c>
      <c r="W14" s="108">
        <v>0</v>
      </c>
      <c r="X14" s="108">
        <v>0</v>
      </c>
      <c r="Y14" s="108">
        <v>0</v>
      </c>
      <c r="Z14" s="108">
        <v>0</v>
      </c>
      <c r="AA14" s="108">
        <v>0</v>
      </c>
      <c r="AB14" s="108">
        <v>32</v>
      </c>
      <c r="AC14" s="108">
        <v>1</v>
      </c>
      <c r="AD14" s="108">
        <v>0</v>
      </c>
      <c r="AE14" s="108">
        <v>0</v>
      </c>
      <c r="AF14" s="108">
        <v>0</v>
      </c>
      <c r="AG14" s="108">
        <v>0</v>
      </c>
      <c r="AH14" s="108">
        <v>3</v>
      </c>
      <c r="AI14" s="108">
        <v>8</v>
      </c>
      <c r="AJ14" s="108">
        <v>0</v>
      </c>
      <c r="AK14" s="108">
        <v>0</v>
      </c>
      <c r="AL14" s="108">
        <v>0</v>
      </c>
      <c r="AM14" s="108">
        <v>0</v>
      </c>
      <c r="AN14" s="108">
        <v>6</v>
      </c>
      <c r="AO14" s="108">
        <v>0</v>
      </c>
      <c r="AP14" s="108">
        <v>21</v>
      </c>
      <c r="AQ14" s="108">
        <v>0</v>
      </c>
      <c r="AR14" s="108">
        <v>0</v>
      </c>
      <c r="AS14" s="108">
        <v>6</v>
      </c>
      <c r="AT14" s="108">
        <v>0</v>
      </c>
      <c r="AU14" s="108">
        <v>2</v>
      </c>
      <c r="AV14" s="108">
        <v>1</v>
      </c>
      <c r="AW14" s="108">
        <v>0</v>
      </c>
      <c r="AX14" s="108">
        <v>0</v>
      </c>
      <c r="AY14" s="108">
        <v>2</v>
      </c>
      <c r="AZ14" s="56">
        <v>0</v>
      </c>
      <c r="BA14" s="56">
        <v>0</v>
      </c>
      <c r="BB14" s="56">
        <v>0</v>
      </c>
      <c r="BC14" s="56">
        <v>2</v>
      </c>
      <c r="BD14" s="56">
        <v>0</v>
      </c>
      <c r="BE14" s="56">
        <v>32</v>
      </c>
      <c r="BF14" s="56">
        <v>0</v>
      </c>
      <c r="BG14" s="56">
        <v>72</v>
      </c>
      <c r="BH14" s="56">
        <v>0</v>
      </c>
      <c r="BI14" s="56">
        <v>0</v>
      </c>
      <c r="BJ14" s="56">
        <v>0</v>
      </c>
      <c r="BK14" s="56">
        <v>0</v>
      </c>
      <c r="BL14" s="56">
        <v>0</v>
      </c>
      <c r="BM14" s="56">
        <v>20</v>
      </c>
      <c r="BN14" s="56">
        <v>0</v>
      </c>
      <c r="BO14" s="56">
        <v>0</v>
      </c>
      <c r="BP14" s="56">
        <v>0</v>
      </c>
      <c r="BQ14" s="56">
        <v>0</v>
      </c>
      <c r="BR14" s="56">
        <v>0</v>
      </c>
      <c r="BS14" s="56">
        <v>0</v>
      </c>
      <c r="BT14" s="56">
        <v>0</v>
      </c>
      <c r="BU14" s="56">
        <v>171</v>
      </c>
      <c r="BV14" s="56">
        <v>0</v>
      </c>
      <c r="BW14" s="56">
        <v>0</v>
      </c>
      <c r="BX14" s="56">
        <v>0</v>
      </c>
      <c r="BY14" s="56">
        <v>121</v>
      </c>
      <c r="BZ14" s="56">
        <v>2</v>
      </c>
      <c r="CA14" s="56">
        <v>0</v>
      </c>
      <c r="CB14" s="56">
        <v>44</v>
      </c>
      <c r="CC14" s="56">
        <v>6</v>
      </c>
      <c r="CD14" s="56">
        <v>0</v>
      </c>
      <c r="CE14" s="56">
        <v>0</v>
      </c>
      <c r="CF14" s="56">
        <v>0</v>
      </c>
      <c r="CG14" s="56">
        <v>2</v>
      </c>
      <c r="CH14" s="56">
        <v>0</v>
      </c>
    </row>
    <row r="15" spans="1:86" s="4" customFormat="1" ht="21" customHeight="1">
      <c r="A15" s="39">
        <f t="shared" si="2"/>
        <v>-68</v>
      </c>
      <c r="B15" s="24">
        <v>10</v>
      </c>
      <c r="C15" s="24" t="s">
        <v>1</v>
      </c>
      <c r="D15" s="24">
        <v>966</v>
      </c>
      <c r="E15" s="24">
        <v>195</v>
      </c>
      <c r="F15" s="24">
        <v>839</v>
      </c>
      <c r="G15" s="24">
        <v>654</v>
      </c>
      <c r="H15" s="24">
        <v>145</v>
      </c>
      <c r="I15" s="24">
        <v>509</v>
      </c>
      <c r="J15" s="24">
        <f t="shared" si="3"/>
        <v>995</v>
      </c>
      <c r="K15" s="107">
        <v>0</v>
      </c>
      <c r="L15" s="108">
        <v>373</v>
      </c>
      <c r="M15" s="108">
        <v>4</v>
      </c>
      <c r="N15" s="108">
        <v>0</v>
      </c>
      <c r="O15" s="108">
        <v>0</v>
      </c>
      <c r="P15" s="108">
        <v>41</v>
      </c>
      <c r="Q15" s="108">
        <v>0</v>
      </c>
      <c r="R15" s="108">
        <v>3</v>
      </c>
      <c r="S15" s="108">
        <v>0</v>
      </c>
      <c r="T15" s="108">
        <v>0</v>
      </c>
      <c r="U15" s="108">
        <v>0</v>
      </c>
      <c r="V15" s="108">
        <v>6</v>
      </c>
      <c r="W15" s="108">
        <v>0</v>
      </c>
      <c r="X15" s="108">
        <v>0</v>
      </c>
      <c r="Y15" s="108">
        <v>0</v>
      </c>
      <c r="Z15" s="108">
        <v>0</v>
      </c>
      <c r="AA15" s="108">
        <v>0</v>
      </c>
      <c r="AB15" s="108">
        <v>1</v>
      </c>
      <c r="AC15" s="108">
        <v>24</v>
      </c>
      <c r="AD15" s="108">
        <v>0</v>
      </c>
      <c r="AE15" s="108">
        <v>0</v>
      </c>
      <c r="AF15" s="108">
        <v>0</v>
      </c>
      <c r="AG15" s="108">
        <v>12</v>
      </c>
      <c r="AH15" s="108">
        <v>0</v>
      </c>
      <c r="AI15" s="108">
        <v>1</v>
      </c>
      <c r="AJ15" s="108">
        <v>3</v>
      </c>
      <c r="AK15" s="108">
        <v>0</v>
      </c>
      <c r="AL15" s="108">
        <v>0</v>
      </c>
      <c r="AM15" s="108">
        <v>39</v>
      </c>
      <c r="AN15" s="108">
        <v>0</v>
      </c>
      <c r="AO15" s="108">
        <v>0</v>
      </c>
      <c r="AP15" s="108">
        <v>67</v>
      </c>
      <c r="AQ15" s="108">
        <v>0</v>
      </c>
      <c r="AR15" s="108">
        <v>0</v>
      </c>
      <c r="AS15" s="108">
        <v>6</v>
      </c>
      <c r="AT15" s="108">
        <v>53</v>
      </c>
      <c r="AU15" s="108">
        <v>0</v>
      </c>
      <c r="AV15" s="108">
        <v>4</v>
      </c>
      <c r="AW15" s="108">
        <v>0</v>
      </c>
      <c r="AX15" s="108">
        <v>0</v>
      </c>
      <c r="AY15" s="108">
        <v>0</v>
      </c>
      <c r="AZ15" s="56">
        <v>5</v>
      </c>
      <c r="BA15" s="56">
        <v>0</v>
      </c>
      <c r="BB15" s="56">
        <v>31</v>
      </c>
      <c r="BC15" s="56">
        <v>0</v>
      </c>
      <c r="BD15" s="56">
        <v>14</v>
      </c>
      <c r="BE15" s="56">
        <v>0</v>
      </c>
      <c r="BF15" s="56">
        <v>0</v>
      </c>
      <c r="BG15" s="56">
        <v>88</v>
      </c>
      <c r="BH15" s="56">
        <v>0</v>
      </c>
      <c r="BI15" s="56">
        <v>0</v>
      </c>
      <c r="BJ15" s="56">
        <v>2</v>
      </c>
      <c r="BK15" s="56">
        <v>0</v>
      </c>
      <c r="BL15" s="56">
        <v>0</v>
      </c>
      <c r="BM15" s="56">
        <v>31</v>
      </c>
      <c r="BN15" s="56">
        <v>2</v>
      </c>
      <c r="BO15" s="56">
        <v>0</v>
      </c>
      <c r="BP15" s="56">
        <v>0</v>
      </c>
      <c r="BQ15" s="56">
        <v>0</v>
      </c>
      <c r="BR15" s="56">
        <v>0</v>
      </c>
      <c r="BS15" s="56">
        <v>0</v>
      </c>
      <c r="BT15" s="56">
        <v>0</v>
      </c>
      <c r="BU15" s="56">
        <v>10</v>
      </c>
      <c r="BV15" s="56">
        <v>0</v>
      </c>
      <c r="BW15" s="56">
        <v>0</v>
      </c>
      <c r="BX15" s="56">
        <v>0</v>
      </c>
      <c r="BY15" s="56">
        <v>0</v>
      </c>
      <c r="BZ15" s="56">
        <v>5</v>
      </c>
      <c r="CA15" s="56">
        <v>0</v>
      </c>
      <c r="CB15" s="56">
        <v>164</v>
      </c>
      <c r="CC15" s="56">
        <v>0</v>
      </c>
      <c r="CD15" s="56">
        <v>0</v>
      </c>
      <c r="CE15" s="56">
        <v>0</v>
      </c>
      <c r="CF15" s="56">
        <v>5</v>
      </c>
      <c r="CG15" s="56">
        <v>1</v>
      </c>
      <c r="CH15" s="56">
        <v>0</v>
      </c>
    </row>
    <row r="16" spans="1:86" s="4" customFormat="1" ht="21" customHeight="1">
      <c r="A16" s="39">
        <f t="shared" si="2"/>
        <v>-41</v>
      </c>
      <c r="B16" s="24">
        <v>11</v>
      </c>
      <c r="C16" s="24" t="s">
        <v>17</v>
      </c>
      <c r="D16" s="24">
        <v>1077</v>
      </c>
      <c r="E16" s="24">
        <v>103</v>
      </c>
      <c r="F16" s="24">
        <v>1015</v>
      </c>
      <c r="G16" s="24">
        <v>509</v>
      </c>
      <c r="H16" s="24">
        <v>66</v>
      </c>
      <c r="I16" s="24">
        <v>443</v>
      </c>
      <c r="J16" s="24">
        <f t="shared" si="3"/>
        <v>1038</v>
      </c>
      <c r="K16" s="107">
        <v>0</v>
      </c>
      <c r="L16" s="108">
        <v>595</v>
      </c>
      <c r="M16" s="108">
        <v>0</v>
      </c>
      <c r="N16" s="108">
        <v>13</v>
      </c>
      <c r="O16" s="108">
        <v>0</v>
      </c>
      <c r="P16" s="108">
        <v>9</v>
      </c>
      <c r="Q16" s="108">
        <v>0</v>
      </c>
      <c r="R16" s="108">
        <v>10</v>
      </c>
      <c r="S16" s="108">
        <v>0</v>
      </c>
      <c r="T16" s="108">
        <v>0</v>
      </c>
      <c r="U16" s="108">
        <v>0</v>
      </c>
      <c r="V16" s="108">
        <v>9</v>
      </c>
      <c r="W16" s="108">
        <v>0</v>
      </c>
      <c r="X16" s="108">
        <v>0</v>
      </c>
      <c r="Y16" s="108">
        <v>25</v>
      </c>
      <c r="Z16" s="108">
        <v>0</v>
      </c>
      <c r="AA16" s="108">
        <v>0</v>
      </c>
      <c r="AB16" s="108">
        <v>5</v>
      </c>
      <c r="AC16" s="108">
        <v>7</v>
      </c>
      <c r="AD16" s="108">
        <v>0</v>
      </c>
      <c r="AE16" s="108">
        <v>0</v>
      </c>
      <c r="AF16" s="108">
        <v>0</v>
      </c>
      <c r="AG16" s="108">
        <v>0</v>
      </c>
      <c r="AH16" s="108">
        <v>16</v>
      </c>
      <c r="AI16" s="108">
        <v>3</v>
      </c>
      <c r="AJ16" s="108">
        <v>0</v>
      </c>
      <c r="AK16" s="108">
        <v>0</v>
      </c>
      <c r="AL16" s="108">
        <v>0</v>
      </c>
      <c r="AM16" s="108">
        <v>0</v>
      </c>
      <c r="AN16" s="108">
        <v>0</v>
      </c>
      <c r="AO16" s="108">
        <v>0</v>
      </c>
      <c r="AP16" s="108">
        <v>24</v>
      </c>
      <c r="AQ16" s="108">
        <v>0</v>
      </c>
      <c r="AR16" s="108">
        <v>5</v>
      </c>
      <c r="AS16" s="108">
        <v>6</v>
      </c>
      <c r="AT16" s="108">
        <v>0</v>
      </c>
      <c r="AU16" s="108">
        <v>0</v>
      </c>
      <c r="AV16" s="108">
        <v>5</v>
      </c>
      <c r="AW16" s="108">
        <v>11</v>
      </c>
      <c r="AX16" s="108">
        <v>0</v>
      </c>
      <c r="AY16" s="108">
        <v>2</v>
      </c>
      <c r="AZ16" s="56">
        <v>2</v>
      </c>
      <c r="BA16" s="56">
        <v>4</v>
      </c>
      <c r="BB16" s="56">
        <v>0</v>
      </c>
      <c r="BC16" s="56">
        <v>11</v>
      </c>
      <c r="BD16" s="56">
        <v>0</v>
      </c>
      <c r="BE16" s="56">
        <v>0</v>
      </c>
      <c r="BF16" s="56">
        <v>4</v>
      </c>
      <c r="BG16" s="56">
        <v>116</v>
      </c>
      <c r="BH16" s="56">
        <v>0</v>
      </c>
      <c r="BI16" s="56">
        <v>0</v>
      </c>
      <c r="BJ16" s="56">
        <v>4</v>
      </c>
      <c r="BK16" s="56">
        <v>18</v>
      </c>
      <c r="BL16" s="56">
        <v>0</v>
      </c>
      <c r="BM16" s="56">
        <v>0</v>
      </c>
      <c r="BN16" s="56">
        <v>0</v>
      </c>
      <c r="BO16" s="56">
        <v>0</v>
      </c>
      <c r="BP16" s="56">
        <v>0</v>
      </c>
      <c r="BQ16" s="56">
        <v>0</v>
      </c>
      <c r="BR16" s="56">
        <v>0</v>
      </c>
      <c r="BS16" s="56">
        <v>0</v>
      </c>
      <c r="BT16" s="56">
        <v>0</v>
      </c>
      <c r="BU16" s="56">
        <v>0</v>
      </c>
      <c r="BV16" s="56">
        <v>0</v>
      </c>
      <c r="BW16" s="56">
        <v>0</v>
      </c>
      <c r="BX16" s="56">
        <v>0</v>
      </c>
      <c r="BY16" s="56">
        <v>0</v>
      </c>
      <c r="BZ16" s="56">
        <v>118</v>
      </c>
      <c r="CA16" s="56">
        <v>2</v>
      </c>
      <c r="CB16" s="56">
        <v>0</v>
      </c>
      <c r="CC16" s="56">
        <v>0</v>
      </c>
      <c r="CD16" s="56">
        <v>2</v>
      </c>
      <c r="CE16" s="56">
        <v>0</v>
      </c>
      <c r="CF16" s="56">
        <v>11</v>
      </c>
      <c r="CG16" s="56">
        <v>1</v>
      </c>
      <c r="CH16" s="56">
        <v>0</v>
      </c>
    </row>
    <row r="17" spans="1:86" s="4" customFormat="1" ht="21" customHeight="1">
      <c r="A17" s="39">
        <f t="shared" si="2"/>
        <v>66</v>
      </c>
      <c r="B17" s="24">
        <v>12</v>
      </c>
      <c r="C17" s="24" t="s">
        <v>11</v>
      </c>
      <c r="D17" s="24">
        <v>731</v>
      </c>
      <c r="E17" s="24">
        <v>70</v>
      </c>
      <c r="F17" s="24">
        <v>595</v>
      </c>
      <c r="G17" s="24">
        <v>238</v>
      </c>
      <c r="H17" s="24">
        <v>36</v>
      </c>
      <c r="I17" s="24">
        <v>202</v>
      </c>
      <c r="J17" s="24">
        <f t="shared" si="3"/>
        <v>680</v>
      </c>
      <c r="K17" s="107">
        <v>1</v>
      </c>
      <c r="L17" s="108">
        <v>412</v>
      </c>
      <c r="M17" s="108">
        <v>2</v>
      </c>
      <c r="N17" s="108">
        <v>0</v>
      </c>
      <c r="O17" s="108">
        <v>0</v>
      </c>
      <c r="P17" s="108">
        <v>6</v>
      </c>
      <c r="Q17" s="108">
        <v>1</v>
      </c>
      <c r="R17" s="108">
        <v>7</v>
      </c>
      <c r="S17" s="108">
        <v>0</v>
      </c>
      <c r="T17" s="108">
        <v>3</v>
      </c>
      <c r="U17" s="108">
        <v>3</v>
      </c>
      <c r="V17" s="108">
        <v>5</v>
      </c>
      <c r="W17" s="108">
        <v>0</v>
      </c>
      <c r="X17" s="108">
        <v>0</v>
      </c>
      <c r="Y17" s="108">
        <v>0</v>
      </c>
      <c r="Z17" s="108">
        <v>0</v>
      </c>
      <c r="AA17" s="108">
        <v>0</v>
      </c>
      <c r="AB17" s="108">
        <v>18</v>
      </c>
      <c r="AC17" s="108">
        <v>2</v>
      </c>
      <c r="AD17" s="108">
        <v>0</v>
      </c>
      <c r="AE17" s="108">
        <v>0</v>
      </c>
      <c r="AF17" s="108">
        <v>2</v>
      </c>
      <c r="AG17" s="108">
        <v>7</v>
      </c>
      <c r="AH17" s="108">
        <v>0</v>
      </c>
      <c r="AI17" s="108">
        <v>4</v>
      </c>
      <c r="AJ17" s="108">
        <v>3</v>
      </c>
      <c r="AK17" s="108">
        <v>0</v>
      </c>
      <c r="AL17" s="108">
        <v>0</v>
      </c>
      <c r="AM17" s="108">
        <v>0</v>
      </c>
      <c r="AN17" s="108">
        <v>0</v>
      </c>
      <c r="AO17" s="108">
        <v>0</v>
      </c>
      <c r="AP17" s="108">
        <v>30</v>
      </c>
      <c r="AQ17" s="108">
        <v>0</v>
      </c>
      <c r="AR17" s="108">
        <v>0</v>
      </c>
      <c r="AS17" s="108">
        <v>9</v>
      </c>
      <c r="AT17" s="108">
        <v>0</v>
      </c>
      <c r="AU17" s="108">
        <v>0</v>
      </c>
      <c r="AV17" s="108">
        <v>10</v>
      </c>
      <c r="AW17" s="108">
        <v>0</v>
      </c>
      <c r="AX17" s="108">
        <v>0</v>
      </c>
      <c r="AY17" s="108">
        <v>5</v>
      </c>
      <c r="AZ17" s="56">
        <v>0</v>
      </c>
      <c r="BA17" s="56">
        <v>0</v>
      </c>
      <c r="BB17" s="56">
        <v>0</v>
      </c>
      <c r="BC17" s="56">
        <v>0</v>
      </c>
      <c r="BD17" s="56">
        <v>4</v>
      </c>
      <c r="BE17" s="56">
        <v>0</v>
      </c>
      <c r="BF17" s="56">
        <v>0</v>
      </c>
      <c r="BG17" s="56">
        <v>4</v>
      </c>
      <c r="BH17" s="56">
        <v>9</v>
      </c>
      <c r="BI17" s="56">
        <v>13</v>
      </c>
      <c r="BJ17" s="56">
        <v>9</v>
      </c>
      <c r="BK17" s="56">
        <v>0</v>
      </c>
      <c r="BL17" s="56">
        <v>4</v>
      </c>
      <c r="BM17" s="56">
        <v>16</v>
      </c>
      <c r="BN17" s="56">
        <v>2</v>
      </c>
      <c r="BO17" s="56">
        <v>0</v>
      </c>
      <c r="BP17" s="56">
        <v>0</v>
      </c>
      <c r="BQ17" s="56">
        <v>0</v>
      </c>
      <c r="BR17" s="56">
        <v>0</v>
      </c>
      <c r="BS17" s="56">
        <v>0</v>
      </c>
      <c r="BT17" s="56">
        <v>0</v>
      </c>
      <c r="BU17" s="56">
        <v>34</v>
      </c>
      <c r="BV17" s="56">
        <v>0</v>
      </c>
      <c r="BW17" s="56">
        <v>0</v>
      </c>
      <c r="BX17" s="56">
        <v>0</v>
      </c>
      <c r="BY17" s="56">
        <v>0</v>
      </c>
      <c r="BZ17" s="56">
        <v>2</v>
      </c>
      <c r="CA17" s="56">
        <v>0</v>
      </c>
      <c r="CB17" s="56">
        <v>47</v>
      </c>
      <c r="CC17" s="56">
        <v>1</v>
      </c>
      <c r="CD17" s="56">
        <v>0</v>
      </c>
      <c r="CE17" s="56">
        <v>4</v>
      </c>
      <c r="CF17" s="56">
        <v>0</v>
      </c>
      <c r="CG17" s="56">
        <v>0</v>
      </c>
      <c r="CH17" s="56">
        <v>1</v>
      </c>
    </row>
    <row r="18" spans="1:86" s="4" customFormat="1" ht="42" customHeight="1">
      <c r="A18" s="39">
        <f t="shared" si="2"/>
        <v>-5</v>
      </c>
      <c r="B18" s="24">
        <v>13</v>
      </c>
      <c r="C18" s="24" t="s">
        <v>10</v>
      </c>
      <c r="D18" s="24">
        <v>705</v>
      </c>
      <c r="E18" s="24">
        <v>120</v>
      </c>
      <c r="F18" s="24">
        <v>590</v>
      </c>
      <c r="G18" s="24">
        <v>421</v>
      </c>
      <c r="H18" s="24">
        <v>80</v>
      </c>
      <c r="I18" s="24">
        <v>341</v>
      </c>
      <c r="J18" s="24">
        <f t="shared" si="3"/>
        <v>738</v>
      </c>
      <c r="K18" s="107">
        <v>0</v>
      </c>
      <c r="L18" s="108">
        <v>112</v>
      </c>
      <c r="M18" s="108">
        <v>2</v>
      </c>
      <c r="N18" s="108">
        <v>0</v>
      </c>
      <c r="O18" s="108">
        <v>0</v>
      </c>
      <c r="P18" s="108">
        <v>1</v>
      </c>
      <c r="Q18" s="108">
        <v>0</v>
      </c>
      <c r="R18" s="108">
        <v>5</v>
      </c>
      <c r="S18" s="108">
        <v>0</v>
      </c>
      <c r="T18" s="108">
        <v>1</v>
      </c>
      <c r="U18" s="108">
        <v>0</v>
      </c>
      <c r="V18" s="108">
        <v>2</v>
      </c>
      <c r="W18" s="108">
        <v>29</v>
      </c>
      <c r="X18" s="108">
        <v>0</v>
      </c>
      <c r="Y18" s="108">
        <v>0</v>
      </c>
      <c r="Z18" s="108">
        <v>0</v>
      </c>
      <c r="AA18" s="108">
        <v>0</v>
      </c>
      <c r="AB18" s="108">
        <v>5</v>
      </c>
      <c r="AC18" s="108">
        <v>4</v>
      </c>
      <c r="AD18" s="108">
        <v>0</v>
      </c>
      <c r="AE18" s="108">
        <v>0</v>
      </c>
      <c r="AF18" s="108">
        <v>0</v>
      </c>
      <c r="AG18" s="108">
        <v>15</v>
      </c>
      <c r="AH18" s="108">
        <v>3</v>
      </c>
      <c r="AI18" s="108">
        <v>6</v>
      </c>
      <c r="AJ18" s="108">
        <v>0</v>
      </c>
      <c r="AK18" s="108">
        <v>0</v>
      </c>
      <c r="AL18" s="108">
        <v>5</v>
      </c>
      <c r="AM18" s="108">
        <v>1</v>
      </c>
      <c r="AN18" s="108">
        <v>0</v>
      </c>
      <c r="AO18" s="108">
        <v>0</v>
      </c>
      <c r="AP18" s="108">
        <v>32</v>
      </c>
      <c r="AQ18" s="108">
        <v>0</v>
      </c>
      <c r="AR18" s="108">
        <v>7</v>
      </c>
      <c r="AS18" s="108">
        <v>5</v>
      </c>
      <c r="AT18" s="108">
        <v>0</v>
      </c>
      <c r="AU18" s="108">
        <v>0</v>
      </c>
      <c r="AV18" s="108">
        <v>6</v>
      </c>
      <c r="AW18" s="108">
        <v>0</v>
      </c>
      <c r="AX18" s="108">
        <v>2</v>
      </c>
      <c r="AY18" s="108">
        <v>0</v>
      </c>
      <c r="AZ18" s="56">
        <v>0</v>
      </c>
      <c r="BA18" s="56">
        <v>0</v>
      </c>
      <c r="BB18" s="56">
        <v>0</v>
      </c>
      <c r="BC18" s="56">
        <v>0</v>
      </c>
      <c r="BD18" s="56">
        <v>0</v>
      </c>
      <c r="BE18" s="56">
        <v>0</v>
      </c>
      <c r="BF18" s="56">
        <v>0</v>
      </c>
      <c r="BG18" s="56">
        <v>46</v>
      </c>
      <c r="BH18" s="56">
        <v>0</v>
      </c>
      <c r="BI18" s="56">
        <v>0</v>
      </c>
      <c r="BJ18" s="56">
        <v>0</v>
      </c>
      <c r="BK18" s="56">
        <v>0</v>
      </c>
      <c r="BL18" s="56">
        <v>0</v>
      </c>
      <c r="BM18" s="56">
        <v>60</v>
      </c>
      <c r="BN18" s="56">
        <v>0</v>
      </c>
      <c r="BO18" s="56">
        <v>31</v>
      </c>
      <c r="BP18" s="56">
        <v>0</v>
      </c>
      <c r="BQ18" s="56">
        <v>20</v>
      </c>
      <c r="BR18" s="56">
        <v>0</v>
      </c>
      <c r="BS18" s="56">
        <v>14</v>
      </c>
      <c r="BT18" s="56">
        <v>13</v>
      </c>
      <c r="BU18" s="56">
        <v>186</v>
      </c>
      <c r="BV18" s="56">
        <v>0</v>
      </c>
      <c r="BW18" s="56">
        <v>0</v>
      </c>
      <c r="BX18" s="56">
        <v>71</v>
      </c>
      <c r="BY18" s="56">
        <v>0</v>
      </c>
      <c r="BZ18" s="56">
        <v>0</v>
      </c>
      <c r="CA18" s="56">
        <v>3</v>
      </c>
      <c r="CB18" s="56">
        <v>47</v>
      </c>
      <c r="CC18" s="56">
        <v>0</v>
      </c>
      <c r="CD18" s="56">
        <v>0</v>
      </c>
      <c r="CE18" s="56">
        <v>0</v>
      </c>
      <c r="CF18" s="56">
        <v>4</v>
      </c>
      <c r="CG18" s="56">
        <v>0</v>
      </c>
      <c r="CH18" s="56">
        <v>0</v>
      </c>
    </row>
    <row r="20" spans="4:10" ht="21.75" customHeight="1">
      <c r="D20" s="7">
        <f>+D5-J20</f>
        <v>2307</v>
      </c>
      <c r="E20" s="7">
        <f>+D20/76</f>
        <v>30.355263157894736</v>
      </c>
      <c r="J20" s="7">
        <v>9573</v>
      </c>
    </row>
    <row r="21" ht="15.75" customHeight="1">
      <c r="D21" s="25">
        <v>1</v>
      </c>
    </row>
  </sheetData>
  <sheetProtection/>
  <mergeCells count="9">
    <mergeCell ref="B3:B4"/>
    <mergeCell ref="C3:C4"/>
    <mergeCell ref="D3:D4"/>
    <mergeCell ref="E3:F3"/>
    <mergeCell ref="D1:N1"/>
    <mergeCell ref="G3:G4"/>
    <mergeCell ref="H3:I3"/>
    <mergeCell ref="J3:J4"/>
    <mergeCell ref="K3:CH3"/>
  </mergeCells>
  <printOptions horizontalCentered="1" verticalCentered="1"/>
  <pageMargins left="0.24" right="0.16" top="0.2" bottom="0.2" header="0.3" footer="0.3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B22"/>
  <sheetViews>
    <sheetView view="pageBreakPreview" zoomScaleSheetLayoutView="100" zoomScalePageLayoutView="0" workbookViewId="0" topLeftCell="C1">
      <selection activeCell="Y7" sqref="Y7"/>
    </sheetView>
  </sheetViews>
  <sheetFormatPr defaultColWidth="9.00390625" defaultRowHeight="15.75"/>
  <cols>
    <col min="1" max="1" width="4.00390625" style="0" customWidth="1"/>
    <col min="2" max="2" width="14.75390625" style="0" customWidth="1"/>
    <col min="3" max="3" width="8.875" style="0" customWidth="1"/>
    <col min="4" max="5" width="6.125" style="0" customWidth="1"/>
    <col min="6" max="6" width="11.625" style="0" customWidth="1"/>
    <col min="7" max="8" width="6.50390625" style="0" customWidth="1"/>
    <col min="9" max="12" width="7.875" style="0" customWidth="1"/>
    <col min="13" max="13" width="9.25390625" style="0" customWidth="1"/>
    <col min="14" max="15" width="7.875" style="0" customWidth="1"/>
    <col min="16" max="16" width="11.00390625" style="0" customWidth="1"/>
    <col min="17" max="17" width="8.125" style="0" customWidth="1"/>
    <col min="18" max="19" width="7.875" style="0" customWidth="1"/>
    <col min="20" max="20" width="8.625" style="0" customWidth="1"/>
    <col min="21" max="21" width="7.875" style="0" customWidth="1"/>
    <col min="22" max="22" width="8.75390625" style="0" customWidth="1"/>
    <col min="23" max="24" width="7.875" style="0" customWidth="1"/>
    <col min="25" max="25" width="11.25390625" style="0" customWidth="1"/>
    <col min="26" max="28" width="7.875" style="0" customWidth="1"/>
  </cols>
  <sheetData>
    <row r="1" spans="1:14" s="1" customFormat="1" ht="18.75" customHeight="1">
      <c r="A1" s="90" t="s">
        <v>91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s="1" customFormat="1" ht="18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1" customFormat="1" ht="18.75" customHeight="1">
      <c r="A3" s="38"/>
      <c r="B3" s="46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28" s="42" customFormat="1" ht="51" customHeight="1">
      <c r="A4" s="89" t="s">
        <v>90</v>
      </c>
      <c r="B4" s="89" t="s">
        <v>39</v>
      </c>
      <c r="C4" s="89" t="s">
        <v>44</v>
      </c>
      <c r="D4" s="89" t="s">
        <v>37</v>
      </c>
      <c r="E4" s="89"/>
      <c r="F4" s="89" t="s">
        <v>65</v>
      </c>
      <c r="G4" s="89" t="s">
        <v>67</v>
      </c>
      <c r="H4" s="89"/>
      <c r="I4" s="89" t="s">
        <v>66</v>
      </c>
      <c r="J4" s="89" t="s">
        <v>46</v>
      </c>
      <c r="K4" s="89"/>
      <c r="L4" s="89"/>
      <c r="M4" s="89"/>
      <c r="N4" s="89"/>
      <c r="O4" s="91" t="s">
        <v>68</v>
      </c>
      <c r="P4" s="89" t="s">
        <v>46</v>
      </c>
      <c r="Q4" s="89"/>
      <c r="R4" s="89" t="s">
        <v>46</v>
      </c>
      <c r="S4" s="89"/>
      <c r="T4" s="89" t="s">
        <v>47</v>
      </c>
      <c r="U4" s="89" t="s">
        <v>48</v>
      </c>
      <c r="V4" s="89"/>
      <c r="W4" s="89"/>
      <c r="X4" s="89"/>
      <c r="Y4" s="89" t="s">
        <v>49</v>
      </c>
      <c r="Z4" s="89" t="s">
        <v>48</v>
      </c>
      <c r="AA4" s="89"/>
      <c r="AB4" s="89"/>
    </row>
    <row r="5" spans="1:28" s="42" customFormat="1" ht="69.75" customHeight="1">
      <c r="A5" s="89"/>
      <c r="B5" s="89"/>
      <c r="C5" s="89"/>
      <c r="D5" s="43" t="s">
        <v>35</v>
      </c>
      <c r="E5" s="43" t="s">
        <v>38</v>
      </c>
      <c r="F5" s="89"/>
      <c r="G5" s="43" t="s">
        <v>35</v>
      </c>
      <c r="H5" s="43" t="s">
        <v>38</v>
      </c>
      <c r="I5" s="89"/>
      <c r="J5" s="43" t="s">
        <v>52</v>
      </c>
      <c r="K5" s="43" t="s">
        <v>53</v>
      </c>
      <c r="L5" s="43" t="s">
        <v>54</v>
      </c>
      <c r="M5" s="43" t="s">
        <v>55</v>
      </c>
      <c r="N5" s="43" t="s">
        <v>56</v>
      </c>
      <c r="O5" s="92"/>
      <c r="P5" s="43" t="s">
        <v>50</v>
      </c>
      <c r="Q5" s="43" t="s">
        <v>51</v>
      </c>
      <c r="R5" s="43" t="s">
        <v>57</v>
      </c>
      <c r="S5" s="43" t="s">
        <v>38</v>
      </c>
      <c r="T5" s="89"/>
      <c r="U5" s="43" t="s">
        <v>58</v>
      </c>
      <c r="V5" s="43" t="s">
        <v>59</v>
      </c>
      <c r="W5" s="43" t="s">
        <v>60</v>
      </c>
      <c r="X5" s="43" t="s">
        <v>61</v>
      </c>
      <c r="Y5" s="89"/>
      <c r="Z5" s="43" t="s">
        <v>62</v>
      </c>
      <c r="AA5" s="43" t="s">
        <v>63</v>
      </c>
      <c r="AB5" s="43" t="s">
        <v>64</v>
      </c>
    </row>
    <row r="6" spans="1:28" s="4" customFormat="1" ht="20.25" customHeight="1">
      <c r="A6" s="16"/>
      <c r="B6" s="27" t="s">
        <v>0</v>
      </c>
      <c r="C6" s="49">
        <f>SUM(C7:C19)</f>
        <v>13113</v>
      </c>
      <c r="D6" s="49">
        <f>SUM(D7:D19)</f>
        <v>1713</v>
      </c>
      <c r="E6" s="49">
        <f>SUM(E7:E19)</f>
        <v>11400</v>
      </c>
      <c r="F6" s="49">
        <f>SUM(F7:F19)</f>
        <v>6218</v>
      </c>
      <c r="G6" s="49">
        <f>SUM(G7:G19)</f>
        <v>1025</v>
      </c>
      <c r="H6" s="49">
        <f>SUM(H7:H19)</f>
        <v>5193</v>
      </c>
      <c r="I6" s="49">
        <f>SUM(I7:I19)</f>
        <v>13092</v>
      </c>
      <c r="J6" s="49">
        <f>SUM(J7:J19)</f>
        <v>471</v>
      </c>
      <c r="K6" s="49">
        <f>SUM(K7:K19)</f>
        <v>829</v>
      </c>
      <c r="L6" s="49">
        <f>SUM(L7:L19)</f>
        <v>1579</v>
      </c>
      <c r="M6" s="49">
        <f>SUM(M7:M19)</f>
        <v>1920</v>
      </c>
      <c r="N6" s="49">
        <f>SUM(N7:N19)</f>
        <v>8293</v>
      </c>
      <c r="O6" s="49">
        <f>SUM(O7:O19)</f>
        <v>11792</v>
      </c>
      <c r="P6" s="49">
        <f>SUM(P7:P19)</f>
        <v>1558</v>
      </c>
      <c r="Q6" s="49">
        <f>SUM(Q7:Q19)</f>
        <v>10234</v>
      </c>
      <c r="R6" s="49">
        <f>SUM(R7:R19)</f>
        <v>5530</v>
      </c>
      <c r="S6" s="49">
        <f>SUM(S7:S19)</f>
        <v>10356</v>
      </c>
      <c r="T6" s="49">
        <f>SUM(T7:T19)</f>
        <v>11792</v>
      </c>
      <c r="U6" s="49">
        <f>SUM(U7:U19)</f>
        <v>2063</v>
      </c>
      <c r="V6" s="49">
        <f>SUM(V7:V19)</f>
        <v>7712</v>
      </c>
      <c r="W6" s="49">
        <f>SUM(W7:W19)</f>
        <v>1075</v>
      </c>
      <c r="X6" s="49">
        <f>SUM(X7:X19)</f>
        <v>942</v>
      </c>
      <c r="Y6" s="49">
        <f>SUM(Y7:Y19)</f>
        <v>1279</v>
      </c>
      <c r="Z6" s="49">
        <f>SUM(Z7:Z19)</f>
        <v>16</v>
      </c>
      <c r="AA6" s="49">
        <f>SUM(AA7:AA19)</f>
        <v>381</v>
      </c>
      <c r="AB6" s="49">
        <f>SUM(AB7:AB19)</f>
        <v>882</v>
      </c>
    </row>
    <row r="7" spans="1:28" s="4" customFormat="1" ht="24.75" customHeight="1">
      <c r="A7" s="3">
        <v>1</v>
      </c>
      <c r="B7" s="2" t="s">
        <v>13</v>
      </c>
      <c r="C7" s="51">
        <v>1288</v>
      </c>
      <c r="D7" s="51">
        <v>234</v>
      </c>
      <c r="E7" s="51">
        <v>1054</v>
      </c>
      <c r="F7" s="51">
        <v>649</v>
      </c>
      <c r="G7" s="51">
        <v>119</v>
      </c>
      <c r="H7" s="51">
        <v>530</v>
      </c>
      <c r="I7" s="51">
        <v>1286</v>
      </c>
      <c r="J7" s="51">
        <v>102</v>
      </c>
      <c r="K7" s="51">
        <v>45</v>
      </c>
      <c r="L7" s="51">
        <v>177</v>
      </c>
      <c r="M7" s="51">
        <v>190</v>
      </c>
      <c r="N7" s="51">
        <v>772</v>
      </c>
      <c r="O7" s="51">
        <v>1139</v>
      </c>
      <c r="P7" s="51">
        <v>151</v>
      </c>
      <c r="Q7" s="51">
        <v>988</v>
      </c>
      <c r="R7" s="51">
        <v>586</v>
      </c>
      <c r="S7" s="51">
        <v>930</v>
      </c>
      <c r="T7" s="51">
        <v>1139</v>
      </c>
      <c r="U7" s="51">
        <v>96</v>
      </c>
      <c r="V7" s="51">
        <v>642</v>
      </c>
      <c r="W7" s="51">
        <v>60</v>
      </c>
      <c r="X7" s="51">
        <v>341</v>
      </c>
      <c r="Y7" s="51">
        <v>62</v>
      </c>
      <c r="Z7" s="51">
        <v>5</v>
      </c>
      <c r="AA7" s="51">
        <v>20</v>
      </c>
      <c r="AB7" s="51">
        <v>37</v>
      </c>
    </row>
    <row r="8" spans="1:28" s="4" customFormat="1" ht="24.75" customHeight="1">
      <c r="A8" s="3">
        <v>2</v>
      </c>
      <c r="B8" s="2" t="s">
        <v>19</v>
      </c>
      <c r="C8" s="51">
        <v>776</v>
      </c>
      <c r="D8" s="51">
        <v>81</v>
      </c>
      <c r="E8" s="51">
        <v>695</v>
      </c>
      <c r="F8" s="51">
        <v>356</v>
      </c>
      <c r="G8" s="51">
        <v>60</v>
      </c>
      <c r="H8" s="51">
        <v>296</v>
      </c>
      <c r="I8" s="51">
        <v>775</v>
      </c>
      <c r="J8" s="51">
        <v>7</v>
      </c>
      <c r="K8" s="51">
        <v>55</v>
      </c>
      <c r="L8" s="51">
        <v>54</v>
      </c>
      <c r="M8" s="51">
        <v>75</v>
      </c>
      <c r="N8" s="51">
        <v>584</v>
      </c>
      <c r="O8" s="51">
        <v>713</v>
      </c>
      <c r="P8" s="51">
        <v>71</v>
      </c>
      <c r="Q8" s="51">
        <v>642</v>
      </c>
      <c r="R8" s="51">
        <v>319</v>
      </c>
      <c r="S8" s="51">
        <v>664</v>
      </c>
      <c r="T8" s="51">
        <v>713</v>
      </c>
      <c r="U8" s="51">
        <v>321</v>
      </c>
      <c r="V8" s="51">
        <v>363</v>
      </c>
      <c r="W8" s="51">
        <v>18</v>
      </c>
      <c r="X8" s="51">
        <v>11</v>
      </c>
      <c r="Y8" s="51">
        <v>108</v>
      </c>
      <c r="Z8" s="51">
        <v>1</v>
      </c>
      <c r="AA8" s="51">
        <v>19</v>
      </c>
      <c r="AB8" s="51">
        <v>88</v>
      </c>
    </row>
    <row r="9" spans="1:28" s="4" customFormat="1" ht="24.75" customHeight="1">
      <c r="A9" s="3">
        <v>3</v>
      </c>
      <c r="B9" s="2" t="s">
        <v>22</v>
      </c>
      <c r="C9" s="51">
        <v>932</v>
      </c>
      <c r="D9" s="51">
        <v>100</v>
      </c>
      <c r="E9" s="51">
        <v>832</v>
      </c>
      <c r="F9" s="51">
        <v>420</v>
      </c>
      <c r="G9" s="51">
        <v>55</v>
      </c>
      <c r="H9" s="51">
        <v>365</v>
      </c>
      <c r="I9" s="51">
        <v>932</v>
      </c>
      <c r="J9" s="51">
        <v>0</v>
      </c>
      <c r="K9" s="51">
        <v>15</v>
      </c>
      <c r="L9" s="51">
        <v>52</v>
      </c>
      <c r="M9" s="51">
        <v>91</v>
      </c>
      <c r="N9" s="51">
        <v>774</v>
      </c>
      <c r="O9" s="51">
        <v>917</v>
      </c>
      <c r="P9" s="51">
        <v>107</v>
      </c>
      <c r="Q9" s="51">
        <v>810</v>
      </c>
      <c r="R9" s="51">
        <v>409</v>
      </c>
      <c r="S9" s="51">
        <v>824</v>
      </c>
      <c r="T9" s="51">
        <v>917</v>
      </c>
      <c r="U9" s="51">
        <v>645</v>
      </c>
      <c r="V9" s="51">
        <v>187</v>
      </c>
      <c r="W9" s="51">
        <v>80</v>
      </c>
      <c r="X9" s="51">
        <v>5</v>
      </c>
      <c r="Y9" s="51">
        <v>142</v>
      </c>
      <c r="Z9" s="51">
        <v>0</v>
      </c>
      <c r="AA9" s="51">
        <v>38</v>
      </c>
      <c r="AB9" s="51">
        <v>104</v>
      </c>
    </row>
    <row r="10" spans="1:28" s="4" customFormat="1" ht="24.75" customHeight="1">
      <c r="A10" s="3">
        <v>4</v>
      </c>
      <c r="B10" s="2" t="s">
        <v>8</v>
      </c>
      <c r="C10" s="51">
        <v>1021</v>
      </c>
      <c r="D10" s="51">
        <v>182</v>
      </c>
      <c r="E10" s="51">
        <v>839</v>
      </c>
      <c r="F10" s="51">
        <v>434</v>
      </c>
      <c r="G10" s="51">
        <v>81</v>
      </c>
      <c r="H10" s="51">
        <v>353</v>
      </c>
      <c r="I10" s="51">
        <v>1015</v>
      </c>
      <c r="J10" s="51">
        <v>20</v>
      </c>
      <c r="K10" s="51">
        <v>129</v>
      </c>
      <c r="L10" s="51">
        <v>151</v>
      </c>
      <c r="M10" s="51">
        <v>195</v>
      </c>
      <c r="N10" s="51">
        <v>520</v>
      </c>
      <c r="O10" s="51">
        <v>866</v>
      </c>
      <c r="P10" s="51">
        <v>79</v>
      </c>
      <c r="Q10" s="51">
        <v>787</v>
      </c>
      <c r="R10" s="51">
        <v>372</v>
      </c>
      <c r="S10" s="51">
        <v>722</v>
      </c>
      <c r="T10" s="51">
        <v>866</v>
      </c>
      <c r="U10" s="51">
        <v>39</v>
      </c>
      <c r="V10" s="51">
        <v>649</v>
      </c>
      <c r="W10" s="51">
        <v>133</v>
      </c>
      <c r="X10" s="51">
        <v>45</v>
      </c>
      <c r="Y10" s="51">
        <v>65</v>
      </c>
      <c r="Z10" s="51">
        <v>0</v>
      </c>
      <c r="AA10" s="51">
        <v>15</v>
      </c>
      <c r="AB10" s="51">
        <v>50</v>
      </c>
    </row>
    <row r="11" spans="1:28" s="4" customFormat="1" ht="24.75" customHeight="1">
      <c r="A11" s="3">
        <v>5</v>
      </c>
      <c r="B11" s="2" t="s">
        <v>18</v>
      </c>
      <c r="C11" s="51">
        <v>1085</v>
      </c>
      <c r="D11" s="51">
        <v>94</v>
      </c>
      <c r="E11" s="51">
        <v>991</v>
      </c>
      <c r="F11" s="51">
        <v>513</v>
      </c>
      <c r="G11" s="51">
        <v>64</v>
      </c>
      <c r="H11" s="51">
        <v>449</v>
      </c>
      <c r="I11" s="51">
        <v>1081</v>
      </c>
      <c r="J11" s="51">
        <v>9</v>
      </c>
      <c r="K11" s="51">
        <v>29</v>
      </c>
      <c r="L11" s="51">
        <v>61</v>
      </c>
      <c r="M11" s="51">
        <v>225</v>
      </c>
      <c r="N11" s="51">
        <v>757</v>
      </c>
      <c r="O11" s="51">
        <v>1043</v>
      </c>
      <c r="P11" s="51">
        <v>138</v>
      </c>
      <c r="Q11" s="51">
        <v>905</v>
      </c>
      <c r="R11" s="51">
        <v>485</v>
      </c>
      <c r="S11" s="51">
        <v>955</v>
      </c>
      <c r="T11" s="51">
        <v>1043</v>
      </c>
      <c r="U11" s="51">
        <v>0</v>
      </c>
      <c r="V11" s="51">
        <v>883</v>
      </c>
      <c r="W11" s="51">
        <v>54</v>
      </c>
      <c r="X11" s="51">
        <v>106</v>
      </c>
      <c r="Y11" s="51">
        <v>53</v>
      </c>
      <c r="Z11" s="51">
        <v>2</v>
      </c>
      <c r="AA11" s="51">
        <v>16</v>
      </c>
      <c r="AB11" s="51">
        <v>35</v>
      </c>
    </row>
    <row r="12" spans="1:28" s="4" customFormat="1" ht="24.75" customHeight="1">
      <c r="A12" s="3">
        <v>13</v>
      </c>
      <c r="B12" s="2" t="s">
        <v>3</v>
      </c>
      <c r="C12" s="51">
        <v>856</v>
      </c>
      <c r="D12" s="51">
        <v>117</v>
      </c>
      <c r="E12" s="51">
        <v>739</v>
      </c>
      <c r="F12" s="51">
        <v>450</v>
      </c>
      <c r="G12" s="51">
        <v>84</v>
      </c>
      <c r="H12" s="51">
        <v>366</v>
      </c>
      <c r="I12" s="51">
        <v>856</v>
      </c>
      <c r="J12" s="51">
        <v>7</v>
      </c>
      <c r="K12" s="51">
        <v>67</v>
      </c>
      <c r="L12" s="51">
        <v>141</v>
      </c>
      <c r="M12" s="51">
        <v>117</v>
      </c>
      <c r="N12" s="51">
        <v>524</v>
      </c>
      <c r="O12" s="51">
        <v>782</v>
      </c>
      <c r="P12" s="51">
        <v>54</v>
      </c>
      <c r="Q12" s="51">
        <v>728</v>
      </c>
      <c r="R12" s="51">
        <v>403</v>
      </c>
      <c r="S12" s="51">
        <v>686</v>
      </c>
      <c r="T12" s="51">
        <v>782</v>
      </c>
      <c r="U12" s="51">
        <v>10</v>
      </c>
      <c r="V12" s="51">
        <v>758</v>
      </c>
      <c r="W12" s="51">
        <v>14</v>
      </c>
      <c r="X12" s="51">
        <v>0</v>
      </c>
      <c r="Y12" s="51">
        <v>59</v>
      </c>
      <c r="Z12" s="51">
        <v>0</v>
      </c>
      <c r="AA12" s="51">
        <v>13</v>
      </c>
      <c r="AB12" s="51">
        <v>46</v>
      </c>
    </row>
    <row r="13" spans="1:28" s="4" customFormat="1" ht="24.75" customHeight="1">
      <c r="A13" s="3">
        <v>6</v>
      </c>
      <c r="B13" s="2" t="s">
        <v>21</v>
      </c>
      <c r="C13" s="51">
        <v>1244</v>
      </c>
      <c r="D13" s="51">
        <v>155</v>
      </c>
      <c r="E13" s="51">
        <v>1089</v>
      </c>
      <c r="F13" s="51">
        <v>679</v>
      </c>
      <c r="G13" s="51">
        <v>109</v>
      </c>
      <c r="H13" s="51">
        <v>570</v>
      </c>
      <c r="I13" s="51">
        <v>1241</v>
      </c>
      <c r="J13" s="51">
        <v>100</v>
      </c>
      <c r="K13" s="51">
        <v>33</v>
      </c>
      <c r="L13" s="51">
        <v>116</v>
      </c>
      <c r="M13" s="51">
        <v>173</v>
      </c>
      <c r="N13" s="51">
        <v>819</v>
      </c>
      <c r="O13" s="51">
        <v>1108</v>
      </c>
      <c r="P13" s="51">
        <v>157</v>
      </c>
      <c r="Q13" s="51">
        <v>951</v>
      </c>
      <c r="R13" s="51">
        <v>607</v>
      </c>
      <c r="S13" s="51">
        <v>971</v>
      </c>
      <c r="T13" s="51">
        <v>1108</v>
      </c>
      <c r="U13" s="51">
        <v>195</v>
      </c>
      <c r="V13" s="51">
        <v>584</v>
      </c>
      <c r="W13" s="51">
        <v>59</v>
      </c>
      <c r="X13" s="51">
        <v>270</v>
      </c>
      <c r="Y13" s="51">
        <v>133</v>
      </c>
      <c r="Z13" s="51">
        <v>0</v>
      </c>
      <c r="AA13" s="51">
        <v>44</v>
      </c>
      <c r="AB13" s="51">
        <v>89</v>
      </c>
    </row>
    <row r="14" spans="1:28" s="4" customFormat="1" ht="24.75" customHeight="1">
      <c r="A14" s="3">
        <v>7</v>
      </c>
      <c r="B14" s="2" t="s">
        <v>5</v>
      </c>
      <c r="C14" s="51">
        <v>770</v>
      </c>
      <c r="D14" s="51">
        <v>74</v>
      </c>
      <c r="E14" s="51">
        <v>696</v>
      </c>
      <c r="F14" s="51">
        <v>371</v>
      </c>
      <c r="G14" s="51">
        <v>55</v>
      </c>
      <c r="H14" s="51">
        <v>316</v>
      </c>
      <c r="I14" s="51">
        <v>770</v>
      </c>
      <c r="J14" s="51">
        <v>8</v>
      </c>
      <c r="K14" s="51">
        <v>16</v>
      </c>
      <c r="L14" s="51">
        <v>77</v>
      </c>
      <c r="M14" s="51">
        <v>89</v>
      </c>
      <c r="N14" s="51">
        <v>580</v>
      </c>
      <c r="O14" s="51">
        <v>746</v>
      </c>
      <c r="P14" s="51">
        <v>89</v>
      </c>
      <c r="Q14" s="51">
        <v>657</v>
      </c>
      <c r="R14" s="51">
        <v>354</v>
      </c>
      <c r="S14" s="51">
        <v>674</v>
      </c>
      <c r="T14" s="51">
        <v>746</v>
      </c>
      <c r="U14" s="51">
        <v>196</v>
      </c>
      <c r="V14" s="51">
        <v>294</v>
      </c>
      <c r="W14" s="51">
        <v>242</v>
      </c>
      <c r="X14" s="51">
        <v>14</v>
      </c>
      <c r="Y14" s="51">
        <v>119</v>
      </c>
      <c r="Z14" s="51">
        <v>0</v>
      </c>
      <c r="AA14" s="51">
        <v>15</v>
      </c>
      <c r="AB14" s="51">
        <v>104</v>
      </c>
    </row>
    <row r="15" spans="1:28" s="4" customFormat="1" ht="24.75" customHeight="1">
      <c r="A15" s="3">
        <v>8</v>
      </c>
      <c r="B15" s="2" t="s">
        <v>27</v>
      </c>
      <c r="C15" s="51">
        <v>1031</v>
      </c>
      <c r="D15" s="51">
        <v>111</v>
      </c>
      <c r="E15" s="51">
        <v>920</v>
      </c>
      <c r="F15" s="51">
        <v>524</v>
      </c>
      <c r="G15" s="51">
        <v>71</v>
      </c>
      <c r="H15" s="51">
        <v>453</v>
      </c>
      <c r="I15" s="51">
        <v>1031</v>
      </c>
      <c r="J15" s="51">
        <v>0</v>
      </c>
      <c r="K15" s="51">
        <v>36</v>
      </c>
      <c r="L15" s="51">
        <v>179</v>
      </c>
      <c r="M15" s="51">
        <v>121</v>
      </c>
      <c r="N15" s="51">
        <v>695</v>
      </c>
      <c r="O15" s="51">
        <v>995</v>
      </c>
      <c r="P15" s="51">
        <v>162</v>
      </c>
      <c r="Q15" s="51">
        <v>833</v>
      </c>
      <c r="R15" s="51">
        <v>506</v>
      </c>
      <c r="S15" s="51">
        <v>891</v>
      </c>
      <c r="T15" s="51">
        <v>995</v>
      </c>
      <c r="U15" s="51">
        <v>261</v>
      </c>
      <c r="V15" s="51">
        <v>629</v>
      </c>
      <c r="W15" s="51">
        <v>49</v>
      </c>
      <c r="X15" s="51">
        <v>56</v>
      </c>
      <c r="Y15" s="51">
        <v>93</v>
      </c>
      <c r="Z15" s="51">
        <v>5</v>
      </c>
      <c r="AA15" s="51">
        <v>31</v>
      </c>
      <c r="AB15" s="51">
        <v>57</v>
      </c>
    </row>
    <row r="16" spans="1:28" s="4" customFormat="1" ht="24.75" customHeight="1">
      <c r="A16" s="3">
        <v>9</v>
      </c>
      <c r="B16" s="2" t="s">
        <v>1</v>
      </c>
      <c r="C16" s="51">
        <v>1350</v>
      </c>
      <c r="D16" s="51">
        <v>236</v>
      </c>
      <c r="E16" s="51">
        <v>1114</v>
      </c>
      <c r="F16" s="51">
        <v>654</v>
      </c>
      <c r="G16" s="51">
        <v>145</v>
      </c>
      <c r="H16" s="51">
        <v>509</v>
      </c>
      <c r="I16" s="51">
        <v>1350</v>
      </c>
      <c r="J16" s="51">
        <v>190</v>
      </c>
      <c r="K16" s="51">
        <v>142</v>
      </c>
      <c r="L16" s="51">
        <v>126</v>
      </c>
      <c r="M16" s="51">
        <v>222</v>
      </c>
      <c r="N16" s="51">
        <v>670</v>
      </c>
      <c r="O16" s="51">
        <v>1018</v>
      </c>
      <c r="P16" s="51">
        <v>84</v>
      </c>
      <c r="Q16" s="51">
        <v>934</v>
      </c>
      <c r="R16" s="51">
        <v>479</v>
      </c>
      <c r="S16" s="51">
        <v>839</v>
      </c>
      <c r="T16" s="51">
        <v>1018</v>
      </c>
      <c r="U16" s="51">
        <v>9</v>
      </c>
      <c r="V16" s="51">
        <v>933</v>
      </c>
      <c r="W16" s="51">
        <v>18</v>
      </c>
      <c r="X16" s="51">
        <v>58</v>
      </c>
      <c r="Y16" s="51">
        <v>214</v>
      </c>
      <c r="Z16" s="51">
        <v>2</v>
      </c>
      <c r="AA16" s="51">
        <v>86</v>
      </c>
      <c r="AB16" s="51">
        <v>126</v>
      </c>
    </row>
    <row r="17" spans="1:28" s="4" customFormat="1" ht="24.75" customHeight="1">
      <c r="A17" s="3">
        <v>10</v>
      </c>
      <c r="B17" s="2" t="s">
        <v>17</v>
      </c>
      <c r="C17" s="51">
        <v>1194</v>
      </c>
      <c r="D17" s="51">
        <v>109</v>
      </c>
      <c r="E17" s="51">
        <v>1085</v>
      </c>
      <c r="F17" s="51">
        <v>509</v>
      </c>
      <c r="G17" s="51">
        <v>66</v>
      </c>
      <c r="H17" s="51">
        <v>443</v>
      </c>
      <c r="I17" s="51">
        <v>1194</v>
      </c>
      <c r="J17" s="51">
        <v>3</v>
      </c>
      <c r="K17" s="51">
        <v>72</v>
      </c>
      <c r="L17" s="51">
        <v>174</v>
      </c>
      <c r="M17" s="51">
        <v>248</v>
      </c>
      <c r="N17" s="51">
        <v>697</v>
      </c>
      <c r="O17" s="51">
        <v>1119</v>
      </c>
      <c r="P17" s="51">
        <v>227</v>
      </c>
      <c r="Q17" s="51">
        <v>892</v>
      </c>
      <c r="R17" s="51">
        <v>471</v>
      </c>
      <c r="S17" s="51">
        <v>1015</v>
      </c>
      <c r="T17" s="51">
        <v>1119</v>
      </c>
      <c r="U17" s="51">
        <v>0</v>
      </c>
      <c r="V17" s="51">
        <v>905</v>
      </c>
      <c r="W17" s="51">
        <v>210</v>
      </c>
      <c r="X17" s="51">
        <v>4</v>
      </c>
      <c r="Y17" s="51">
        <v>78</v>
      </c>
      <c r="Z17" s="51">
        <v>1</v>
      </c>
      <c r="AA17" s="51">
        <v>32</v>
      </c>
      <c r="AB17" s="51">
        <v>45</v>
      </c>
    </row>
    <row r="18" spans="1:28" s="4" customFormat="1" ht="24.75" customHeight="1">
      <c r="A18" s="3">
        <v>11</v>
      </c>
      <c r="B18" s="2" t="s">
        <v>11</v>
      </c>
      <c r="C18" s="51">
        <v>680</v>
      </c>
      <c r="D18" s="51">
        <v>70</v>
      </c>
      <c r="E18" s="51">
        <v>610</v>
      </c>
      <c r="F18" s="51">
        <v>238</v>
      </c>
      <c r="G18" s="51">
        <v>36</v>
      </c>
      <c r="H18" s="51">
        <v>202</v>
      </c>
      <c r="I18" s="51">
        <v>680</v>
      </c>
      <c r="J18" s="51">
        <v>5</v>
      </c>
      <c r="K18" s="51">
        <v>19</v>
      </c>
      <c r="L18" s="51">
        <v>69</v>
      </c>
      <c r="M18" s="51">
        <v>81</v>
      </c>
      <c r="N18" s="51">
        <v>506</v>
      </c>
      <c r="O18" s="51">
        <v>656</v>
      </c>
      <c r="P18" s="51">
        <v>110</v>
      </c>
      <c r="Q18" s="51">
        <v>546</v>
      </c>
      <c r="R18" s="51">
        <v>226</v>
      </c>
      <c r="S18" s="51">
        <v>595</v>
      </c>
      <c r="T18" s="51">
        <v>656</v>
      </c>
      <c r="U18" s="51">
        <v>30</v>
      </c>
      <c r="V18" s="51">
        <v>488</v>
      </c>
      <c r="W18" s="51">
        <v>106</v>
      </c>
      <c r="X18" s="51">
        <v>32</v>
      </c>
      <c r="Y18" s="51">
        <v>86</v>
      </c>
      <c r="Z18" s="51">
        <v>0</v>
      </c>
      <c r="AA18" s="51">
        <v>22</v>
      </c>
      <c r="AB18" s="51">
        <v>64</v>
      </c>
    </row>
    <row r="19" spans="1:28" s="4" customFormat="1" ht="24.75" customHeight="1">
      <c r="A19" s="3">
        <v>12</v>
      </c>
      <c r="B19" s="2" t="s">
        <v>10</v>
      </c>
      <c r="C19" s="51">
        <v>886</v>
      </c>
      <c r="D19" s="51">
        <v>150</v>
      </c>
      <c r="E19" s="51">
        <v>736</v>
      </c>
      <c r="F19" s="51">
        <v>421</v>
      </c>
      <c r="G19" s="51">
        <v>80</v>
      </c>
      <c r="H19" s="51">
        <v>341</v>
      </c>
      <c r="I19" s="51">
        <v>881</v>
      </c>
      <c r="J19" s="51">
        <v>20</v>
      </c>
      <c r="K19" s="51">
        <v>171</v>
      </c>
      <c r="L19" s="51">
        <v>202</v>
      </c>
      <c r="M19" s="51">
        <v>93</v>
      </c>
      <c r="N19" s="51">
        <v>395</v>
      </c>
      <c r="O19" s="51">
        <v>690</v>
      </c>
      <c r="P19" s="51">
        <v>129</v>
      </c>
      <c r="Q19" s="51">
        <v>561</v>
      </c>
      <c r="R19" s="51">
        <v>313</v>
      </c>
      <c r="S19" s="51">
        <v>590</v>
      </c>
      <c r="T19" s="51">
        <v>690</v>
      </c>
      <c r="U19" s="51">
        <v>261</v>
      </c>
      <c r="V19" s="51">
        <v>397</v>
      </c>
      <c r="W19" s="51">
        <v>32</v>
      </c>
      <c r="X19" s="51">
        <v>0</v>
      </c>
      <c r="Y19" s="51">
        <v>67</v>
      </c>
      <c r="Z19" s="51">
        <v>0</v>
      </c>
      <c r="AA19" s="51">
        <v>30</v>
      </c>
      <c r="AB19" s="51">
        <v>37</v>
      </c>
    </row>
    <row r="21" spans="3:28" s="4" customFormat="1" ht="15.75">
      <c r="C21" s="4">
        <v>10378</v>
      </c>
      <c r="D21" s="4">
        <v>1762</v>
      </c>
      <c r="E21" s="4">
        <v>8616</v>
      </c>
      <c r="F21" s="4">
        <v>5786</v>
      </c>
      <c r="G21" s="4">
        <v>1105</v>
      </c>
      <c r="H21" s="4">
        <v>4681</v>
      </c>
      <c r="I21" s="4">
        <v>10343</v>
      </c>
      <c r="J21" s="4">
        <v>261</v>
      </c>
      <c r="K21" s="4">
        <v>945</v>
      </c>
      <c r="L21" s="4">
        <v>1174</v>
      </c>
      <c r="M21" s="4">
        <v>2936</v>
      </c>
      <c r="N21" s="4">
        <v>5027</v>
      </c>
      <c r="O21" s="4">
        <v>9137</v>
      </c>
      <c r="P21" s="4">
        <v>2235</v>
      </c>
      <c r="Q21" s="4">
        <v>6902</v>
      </c>
      <c r="R21" s="4">
        <v>5073</v>
      </c>
      <c r="S21" s="4">
        <v>7636</v>
      </c>
      <c r="T21" s="4">
        <v>9137</v>
      </c>
      <c r="U21" s="4">
        <v>926</v>
      </c>
      <c r="V21" s="4">
        <v>6777</v>
      </c>
      <c r="W21" s="4">
        <v>1333</v>
      </c>
      <c r="X21" s="4">
        <v>101</v>
      </c>
      <c r="Y21" s="4">
        <v>742</v>
      </c>
      <c r="Z21" s="4">
        <v>17</v>
      </c>
      <c r="AA21" s="4">
        <v>309</v>
      </c>
      <c r="AB21" s="4">
        <v>416</v>
      </c>
    </row>
    <row r="22" spans="3:28" ht="15.75">
      <c r="C22">
        <f>+C21-C6</f>
        <v>-2735</v>
      </c>
      <c r="D22">
        <f aca="true" t="shared" si="0" ref="D22:AB22">+D21-D6</f>
        <v>49</v>
      </c>
      <c r="E22">
        <f t="shared" si="0"/>
        <v>-2784</v>
      </c>
      <c r="F22">
        <f t="shared" si="0"/>
        <v>-432</v>
      </c>
      <c r="G22">
        <f t="shared" si="0"/>
        <v>80</v>
      </c>
      <c r="H22">
        <f t="shared" si="0"/>
        <v>-512</v>
      </c>
      <c r="I22">
        <f t="shared" si="0"/>
        <v>-2749</v>
      </c>
      <c r="J22">
        <f t="shared" si="0"/>
        <v>-210</v>
      </c>
      <c r="K22">
        <f t="shared" si="0"/>
        <v>116</v>
      </c>
      <c r="L22">
        <f t="shared" si="0"/>
        <v>-405</v>
      </c>
      <c r="M22">
        <f t="shared" si="0"/>
        <v>1016</v>
      </c>
      <c r="N22">
        <f t="shared" si="0"/>
        <v>-3266</v>
      </c>
      <c r="O22">
        <f t="shared" si="0"/>
        <v>-2655</v>
      </c>
      <c r="P22">
        <f t="shared" si="0"/>
        <v>677</v>
      </c>
      <c r="Q22">
        <f t="shared" si="0"/>
        <v>-3332</v>
      </c>
      <c r="R22">
        <f t="shared" si="0"/>
        <v>-457</v>
      </c>
      <c r="S22">
        <f t="shared" si="0"/>
        <v>-2720</v>
      </c>
      <c r="T22">
        <f t="shared" si="0"/>
        <v>-2655</v>
      </c>
      <c r="U22">
        <f t="shared" si="0"/>
        <v>-1137</v>
      </c>
      <c r="V22">
        <f t="shared" si="0"/>
        <v>-935</v>
      </c>
      <c r="W22">
        <f t="shared" si="0"/>
        <v>258</v>
      </c>
      <c r="X22">
        <f t="shared" si="0"/>
        <v>-841</v>
      </c>
      <c r="Y22">
        <f t="shared" si="0"/>
        <v>-537</v>
      </c>
      <c r="Z22">
        <f t="shared" si="0"/>
        <v>1</v>
      </c>
      <c r="AA22">
        <f t="shared" si="0"/>
        <v>-72</v>
      </c>
      <c r="AB22">
        <f t="shared" si="0"/>
        <v>-466</v>
      </c>
    </row>
  </sheetData>
  <sheetProtection/>
  <mergeCells count="16">
    <mergeCell ref="A1:N1"/>
    <mergeCell ref="A4:A5"/>
    <mergeCell ref="B4:B5"/>
    <mergeCell ref="C4:C5"/>
    <mergeCell ref="Z4:AB4"/>
    <mergeCell ref="O4:O5"/>
    <mergeCell ref="D4:E4"/>
    <mergeCell ref="G4:H4"/>
    <mergeCell ref="F4:F5"/>
    <mergeCell ref="P4:Q4"/>
    <mergeCell ref="J4:N4"/>
    <mergeCell ref="I4:I5"/>
    <mergeCell ref="R4:S4"/>
    <mergeCell ref="T4:T5"/>
    <mergeCell ref="U4:X4"/>
    <mergeCell ref="Y4:Y5"/>
  </mergeCells>
  <printOptions/>
  <pageMargins left="0.24" right="0.16" top="0.49" bottom="0.2" header="0.83" footer="0.31496062992125984"/>
  <pageSetup horizontalDpi="600" verticalDpi="600" orientation="landscape" paperSize="9" scale="95" r:id="rId1"/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M21"/>
  <sheetViews>
    <sheetView tabSelected="1" zoomScalePageLayoutView="0" workbookViewId="0" topLeftCell="A1">
      <selection activeCell="C3" sqref="C3"/>
    </sheetView>
  </sheetViews>
  <sheetFormatPr defaultColWidth="9.00390625" defaultRowHeight="15.75"/>
  <cols>
    <col min="2" max="2" width="19.375" style="0" customWidth="1"/>
    <col min="5" max="5" width="9.625" style="0" customWidth="1"/>
    <col min="10" max="13" width="0" style="0" hidden="1" customWidth="1"/>
  </cols>
  <sheetData>
    <row r="2" spans="1:13" ht="20.25">
      <c r="A2" s="74" t="s">
        <v>147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22.5">
      <c r="A3" s="14"/>
      <c r="B3" s="61"/>
      <c r="C3" s="59"/>
      <c r="D3" s="59"/>
      <c r="E3" s="59"/>
      <c r="F3" s="14"/>
      <c r="G3" s="59"/>
      <c r="H3" s="59"/>
      <c r="I3" s="59"/>
      <c r="J3" s="14"/>
      <c r="K3" s="14"/>
      <c r="L3" s="14"/>
      <c r="M3" s="62" t="s">
        <v>148</v>
      </c>
    </row>
    <row r="4" spans="1:13" ht="15.75" customHeight="1">
      <c r="A4" s="102" t="s">
        <v>149</v>
      </c>
      <c r="B4" s="102" t="s">
        <v>150</v>
      </c>
      <c r="C4" s="75" t="s">
        <v>151</v>
      </c>
      <c r="D4" s="103" t="s">
        <v>179</v>
      </c>
      <c r="E4" s="75" t="s">
        <v>152</v>
      </c>
      <c r="F4" s="93" t="s">
        <v>87</v>
      </c>
      <c r="G4" s="94" t="s">
        <v>153</v>
      </c>
      <c r="H4" s="94" t="s">
        <v>154</v>
      </c>
      <c r="I4" s="95" t="s">
        <v>41</v>
      </c>
      <c r="J4" s="96" t="s">
        <v>155</v>
      </c>
      <c r="K4" s="97"/>
      <c r="L4" s="97"/>
      <c r="M4" s="98"/>
    </row>
    <row r="5" spans="1:13" ht="15.75" customHeight="1">
      <c r="A5" s="102"/>
      <c r="B5" s="102"/>
      <c r="C5" s="75"/>
      <c r="D5" s="104"/>
      <c r="E5" s="75"/>
      <c r="F5" s="93"/>
      <c r="G5" s="94"/>
      <c r="H5" s="94"/>
      <c r="I5" s="95"/>
      <c r="J5" s="99"/>
      <c r="K5" s="100"/>
      <c r="L5" s="100"/>
      <c r="M5" s="101"/>
    </row>
    <row r="6" spans="1:13" ht="60">
      <c r="A6" s="102"/>
      <c r="B6" s="102"/>
      <c r="C6" s="75"/>
      <c r="D6" s="105"/>
      <c r="E6" s="75"/>
      <c r="F6" s="93"/>
      <c r="G6" s="94"/>
      <c r="H6" s="94"/>
      <c r="I6" s="95"/>
      <c r="J6" s="24" t="s">
        <v>156</v>
      </c>
      <c r="K6" s="24" t="s">
        <v>157</v>
      </c>
      <c r="L6" s="24" t="s">
        <v>158</v>
      </c>
      <c r="M6" s="24" t="s">
        <v>159</v>
      </c>
    </row>
    <row r="7" spans="1:13" ht="18.75">
      <c r="A7" s="63" t="s">
        <v>160</v>
      </c>
      <c r="B7" s="63">
        <v>1</v>
      </c>
      <c r="C7" s="63">
        <v>2</v>
      </c>
      <c r="D7" s="63">
        <v>3</v>
      </c>
      <c r="E7" s="63">
        <v>4</v>
      </c>
      <c r="F7" s="63">
        <v>5</v>
      </c>
      <c r="G7" s="63">
        <v>14</v>
      </c>
      <c r="H7" s="63">
        <v>15</v>
      </c>
      <c r="I7" s="63">
        <v>16</v>
      </c>
      <c r="J7" s="63">
        <v>17</v>
      </c>
      <c r="K7" s="63">
        <v>18</v>
      </c>
      <c r="L7" s="63">
        <v>19</v>
      </c>
      <c r="M7" s="63">
        <v>20</v>
      </c>
    </row>
    <row r="8" spans="1:13" ht="19.5">
      <c r="A8" s="6"/>
      <c r="B8" s="60" t="s">
        <v>161</v>
      </c>
      <c r="C8" s="64">
        <f>SUM(C9:C21)</f>
        <v>8675</v>
      </c>
      <c r="D8" s="64">
        <f>SUM(D9:D21)</f>
        <v>7390</v>
      </c>
      <c r="E8" s="64">
        <f>SUM(E9:E21)</f>
        <v>10356</v>
      </c>
      <c r="F8" s="65">
        <f>E8/D8*100</f>
        <v>140.13531799729364</v>
      </c>
      <c r="G8" s="64">
        <f>SUM(G9:G21)</f>
        <v>7543</v>
      </c>
      <c r="H8" s="64">
        <f>SUM(H9:H21)</f>
        <v>6262</v>
      </c>
      <c r="I8" s="65">
        <f>H8/G8*100</f>
        <v>83.01736709532015</v>
      </c>
      <c r="J8" s="64">
        <f>SUM(J9:J21)</f>
        <v>0</v>
      </c>
      <c r="K8" s="64">
        <f>SUM(K9:K21)</f>
        <v>0</v>
      </c>
      <c r="L8" s="64">
        <f>SUM(L9:L21)</f>
        <v>0</v>
      </c>
      <c r="M8" s="64">
        <f>SUM(M9:M21)</f>
        <v>0</v>
      </c>
    </row>
    <row r="9" spans="1:13" ht="19.5">
      <c r="A9" s="19">
        <v>1</v>
      </c>
      <c r="B9" s="109" t="s">
        <v>162</v>
      </c>
      <c r="C9" s="66">
        <v>884</v>
      </c>
      <c r="D9" s="67">
        <v>755</v>
      </c>
      <c r="E9" s="68">
        <v>930</v>
      </c>
      <c r="F9" s="65">
        <f>E9/D9*100</f>
        <v>123.17880794701988</v>
      </c>
      <c r="G9" s="66">
        <v>649</v>
      </c>
      <c r="H9" s="66">
        <v>415</v>
      </c>
      <c r="I9" s="65">
        <f>H9/G9*100</f>
        <v>63.944530046224955</v>
      </c>
      <c r="J9" s="66"/>
      <c r="K9" s="66"/>
      <c r="L9" s="66"/>
      <c r="M9" s="66"/>
    </row>
    <row r="10" spans="1:13" ht="19.5">
      <c r="A10" s="19">
        <v>2</v>
      </c>
      <c r="B10" s="109" t="s">
        <v>163</v>
      </c>
      <c r="C10" s="66">
        <v>492</v>
      </c>
      <c r="D10" s="67">
        <v>419</v>
      </c>
      <c r="E10" s="68">
        <v>664</v>
      </c>
      <c r="F10" s="65">
        <f aca="true" t="shared" si="0" ref="F10:F21">E10/D10*100</f>
        <v>158.47255369928402</v>
      </c>
      <c r="G10" s="66">
        <v>559</v>
      </c>
      <c r="H10" s="66">
        <v>526</v>
      </c>
      <c r="I10" s="65">
        <f aca="true" t="shared" si="1" ref="I10:I21">H10/G10*100</f>
        <v>94.09660107334525</v>
      </c>
      <c r="J10" s="66"/>
      <c r="K10" s="66"/>
      <c r="L10" s="66"/>
      <c r="M10" s="66"/>
    </row>
    <row r="11" spans="1:13" ht="19.5">
      <c r="A11" s="19">
        <v>3</v>
      </c>
      <c r="B11" s="109" t="s">
        <v>164</v>
      </c>
      <c r="C11" s="66">
        <v>709</v>
      </c>
      <c r="D11" s="67">
        <v>604</v>
      </c>
      <c r="E11" s="68">
        <v>824</v>
      </c>
      <c r="F11" s="65">
        <f t="shared" si="0"/>
        <v>136.42384105960267</v>
      </c>
      <c r="G11" s="66">
        <v>718</v>
      </c>
      <c r="H11" s="66">
        <v>608</v>
      </c>
      <c r="I11" s="65">
        <f t="shared" si="1"/>
        <v>84.67966573816156</v>
      </c>
      <c r="J11" s="66"/>
      <c r="K11" s="66"/>
      <c r="L11" s="66"/>
      <c r="M11" s="66"/>
    </row>
    <row r="12" spans="1:13" ht="19.5">
      <c r="A12" s="19">
        <v>4</v>
      </c>
      <c r="B12" s="109" t="s">
        <v>165</v>
      </c>
      <c r="C12" s="66">
        <v>626</v>
      </c>
      <c r="D12" s="67">
        <v>534</v>
      </c>
      <c r="E12" s="68">
        <v>722</v>
      </c>
      <c r="F12" s="65">
        <f t="shared" si="0"/>
        <v>135.20599250936328</v>
      </c>
      <c r="G12" s="66">
        <v>446</v>
      </c>
      <c r="H12" s="66">
        <v>354</v>
      </c>
      <c r="I12" s="65">
        <f t="shared" si="1"/>
        <v>79.37219730941703</v>
      </c>
      <c r="J12" s="66"/>
      <c r="K12" s="66"/>
      <c r="L12" s="66"/>
      <c r="M12" s="66"/>
    </row>
    <row r="13" spans="1:13" ht="19.5">
      <c r="A13" s="19">
        <v>5</v>
      </c>
      <c r="B13" s="109" t="s">
        <v>166</v>
      </c>
      <c r="C13" s="66">
        <v>750</v>
      </c>
      <c r="D13" s="67">
        <v>640</v>
      </c>
      <c r="E13" s="68">
        <v>955</v>
      </c>
      <c r="F13" s="65">
        <f t="shared" si="0"/>
        <v>149.21875</v>
      </c>
      <c r="G13" s="66">
        <v>705</v>
      </c>
      <c r="H13" s="66">
        <v>618</v>
      </c>
      <c r="I13" s="65">
        <f t="shared" si="1"/>
        <v>87.65957446808511</v>
      </c>
      <c r="J13" s="66"/>
      <c r="K13" s="66"/>
      <c r="L13" s="66"/>
      <c r="M13" s="66"/>
    </row>
    <row r="14" spans="1:13" ht="37.5">
      <c r="A14" s="19">
        <v>6</v>
      </c>
      <c r="B14" s="109" t="s">
        <v>167</v>
      </c>
      <c r="C14" s="66">
        <v>569</v>
      </c>
      <c r="D14" s="67">
        <v>484</v>
      </c>
      <c r="E14" s="68">
        <v>686</v>
      </c>
      <c r="F14" s="65">
        <f t="shared" si="0"/>
        <v>141.73553719008265</v>
      </c>
      <c r="G14" s="66">
        <v>476</v>
      </c>
      <c r="H14" s="66">
        <v>419</v>
      </c>
      <c r="I14" s="65">
        <f>H14/G14*100</f>
        <v>88.02521008403362</v>
      </c>
      <c r="J14" s="66"/>
      <c r="K14" s="66"/>
      <c r="L14" s="66"/>
      <c r="M14" s="66"/>
    </row>
    <row r="15" spans="1:13" ht="37.5" customHeight="1">
      <c r="A15" s="19">
        <v>7</v>
      </c>
      <c r="B15" s="109" t="s">
        <v>168</v>
      </c>
      <c r="C15" s="66">
        <v>827</v>
      </c>
      <c r="D15" s="67">
        <v>704</v>
      </c>
      <c r="E15" s="68">
        <v>971</v>
      </c>
      <c r="F15" s="65">
        <f t="shared" si="0"/>
        <v>137.92613636363635</v>
      </c>
      <c r="G15" s="66">
        <v>742</v>
      </c>
      <c r="H15" s="66">
        <v>542</v>
      </c>
      <c r="I15" s="65">
        <f t="shared" si="1"/>
        <v>73.04582210242587</v>
      </c>
      <c r="J15" s="66"/>
      <c r="K15" s="66"/>
      <c r="L15" s="66"/>
      <c r="M15" s="66"/>
    </row>
    <row r="16" spans="1:13" ht="19.5">
      <c r="A16" s="19">
        <v>8</v>
      </c>
      <c r="B16" s="109" t="s">
        <v>169</v>
      </c>
      <c r="C16" s="66">
        <v>538</v>
      </c>
      <c r="D16" s="67">
        <v>458</v>
      </c>
      <c r="E16" s="68">
        <v>674</v>
      </c>
      <c r="F16" s="65">
        <f t="shared" si="0"/>
        <v>147.16157205240174</v>
      </c>
      <c r="G16" s="66">
        <v>544</v>
      </c>
      <c r="H16" s="66">
        <v>505</v>
      </c>
      <c r="I16" s="65">
        <f>H16/G16*100</f>
        <v>92.83088235294117</v>
      </c>
      <c r="J16" s="66"/>
      <c r="K16" s="66"/>
      <c r="L16" s="66"/>
      <c r="M16" s="66"/>
    </row>
    <row r="17" spans="1:13" ht="37.5" customHeight="1">
      <c r="A17" s="19">
        <v>9</v>
      </c>
      <c r="B17" s="109" t="s">
        <v>170</v>
      </c>
      <c r="C17" s="66">
        <v>740</v>
      </c>
      <c r="D17" s="67">
        <v>630</v>
      </c>
      <c r="E17" s="68">
        <v>891</v>
      </c>
      <c r="F17" s="65">
        <f t="shared" si="0"/>
        <v>141.42857142857144</v>
      </c>
      <c r="G17" s="66">
        <v>648</v>
      </c>
      <c r="H17" s="66">
        <v>536</v>
      </c>
      <c r="I17" s="65">
        <f t="shared" si="1"/>
        <v>82.71604938271605</v>
      </c>
      <c r="J17" s="66"/>
      <c r="K17" s="66"/>
      <c r="L17" s="66"/>
      <c r="M17" s="66"/>
    </row>
    <row r="18" spans="1:13" ht="19.5">
      <c r="A18" s="19">
        <v>10</v>
      </c>
      <c r="B18" s="109" t="s">
        <v>171</v>
      </c>
      <c r="C18" s="66">
        <v>705</v>
      </c>
      <c r="D18" s="67">
        <v>600</v>
      </c>
      <c r="E18" s="68">
        <v>839</v>
      </c>
      <c r="F18" s="65">
        <f t="shared" si="0"/>
        <v>139.83333333333334</v>
      </c>
      <c r="G18" s="66">
        <v>589</v>
      </c>
      <c r="H18" s="66">
        <v>505</v>
      </c>
      <c r="I18" s="65">
        <f t="shared" si="1"/>
        <v>85.73853989813243</v>
      </c>
      <c r="J18" s="66"/>
      <c r="K18" s="66"/>
      <c r="L18" s="66"/>
      <c r="M18" s="66"/>
    </row>
    <row r="19" spans="1:13" ht="19.5">
      <c r="A19" s="19">
        <v>11</v>
      </c>
      <c r="B19" s="109" t="s">
        <v>172</v>
      </c>
      <c r="C19" s="66">
        <v>786</v>
      </c>
      <c r="D19" s="67">
        <v>670</v>
      </c>
      <c r="E19" s="68">
        <v>1015</v>
      </c>
      <c r="F19" s="65">
        <f t="shared" si="0"/>
        <v>151.49253731343285</v>
      </c>
      <c r="G19" s="66">
        <v>640</v>
      </c>
      <c r="H19" s="66">
        <v>558</v>
      </c>
      <c r="I19" s="65">
        <f t="shared" si="1"/>
        <v>87.1875</v>
      </c>
      <c r="J19" s="66"/>
      <c r="K19" s="66"/>
      <c r="L19" s="66"/>
      <c r="M19" s="66"/>
    </row>
    <row r="20" spans="1:13" ht="37.5" customHeight="1">
      <c r="A20" s="19">
        <v>12</v>
      </c>
      <c r="B20" s="109" t="s">
        <v>173</v>
      </c>
      <c r="C20" s="66">
        <v>534</v>
      </c>
      <c r="D20" s="67">
        <v>455</v>
      </c>
      <c r="E20" s="68">
        <v>595</v>
      </c>
      <c r="F20" s="65">
        <f t="shared" si="0"/>
        <v>130.76923076923077</v>
      </c>
      <c r="G20" s="66">
        <v>474</v>
      </c>
      <c r="H20" s="66">
        <v>361</v>
      </c>
      <c r="I20" s="65">
        <f t="shared" si="1"/>
        <v>76.16033755274262</v>
      </c>
      <c r="J20" s="66"/>
      <c r="K20" s="66"/>
      <c r="L20" s="66"/>
      <c r="M20" s="66"/>
    </row>
    <row r="21" spans="1:13" ht="37.5" customHeight="1">
      <c r="A21" s="19">
        <v>13</v>
      </c>
      <c r="B21" s="109" t="s">
        <v>174</v>
      </c>
      <c r="C21" s="66">
        <v>515</v>
      </c>
      <c r="D21" s="67">
        <v>437</v>
      </c>
      <c r="E21" s="68">
        <v>590</v>
      </c>
      <c r="F21" s="65">
        <f t="shared" si="0"/>
        <v>135.01144164759725</v>
      </c>
      <c r="G21" s="66">
        <v>353</v>
      </c>
      <c r="H21" s="66">
        <v>315</v>
      </c>
      <c r="I21" s="65">
        <f t="shared" si="1"/>
        <v>89.23512747875354</v>
      </c>
      <c r="J21" s="66"/>
      <c r="K21" s="66"/>
      <c r="L21" s="66"/>
      <c r="M21" s="66"/>
    </row>
  </sheetData>
  <sheetProtection/>
  <mergeCells count="11">
    <mergeCell ref="E4:E6"/>
    <mergeCell ref="F4:F6"/>
    <mergeCell ref="G4:G6"/>
    <mergeCell ref="H4:H6"/>
    <mergeCell ref="I4:I6"/>
    <mergeCell ref="J4:M5"/>
    <mergeCell ref="A2:M2"/>
    <mergeCell ref="A4:A6"/>
    <mergeCell ref="B4:B6"/>
    <mergeCell ref="C4:C6"/>
    <mergeCell ref="D4:D6"/>
  </mergeCells>
  <conditionalFormatting sqref="F8:F21">
    <cfRule type="colorScale" priority="1" dxfId="0">
      <colorScale>
        <cfvo type="num" val="50"/>
        <cfvo type="num" val="73"/>
        <color rgb="FFFF0000"/>
        <color rgb="FF92D050"/>
      </colorScale>
    </cfRule>
  </conditionalFormatting>
  <conditionalFormatting sqref="I8:I21">
    <cfRule type="colorScale" priority="3" dxfId="0">
      <colorScale>
        <cfvo type="num" val="50"/>
        <cfvo type="num" val="73"/>
        <color rgb="FFFF0000"/>
        <color rgb="FF92D050"/>
      </colorScale>
    </cfRule>
  </conditionalFormatting>
  <conditionalFormatting sqref="F10:F21 F8">
    <cfRule type="colorScale" priority="2" dxfId="0">
      <colorScale>
        <cfvo type="num" val="0"/>
        <cfvo type="num" val="100"/>
        <color rgb="FFFF0000"/>
        <color rgb="FF00B050"/>
      </colorScale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2022-11-16T07:56:50Z</cp:lastPrinted>
  <dcterms:created xsi:type="dcterms:W3CDTF">2022-04-25T12:20:45Z</dcterms:created>
  <dcterms:modified xsi:type="dcterms:W3CDTF">2023-12-14T11:25:49Z</dcterms:modified>
  <cp:category/>
  <cp:version/>
  <cp:contentType/>
  <cp:contentStatus/>
</cp:coreProperties>
</file>